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L:\DOW\BWRMSHED A\06 NPS Program\Database\"/>
    </mc:Choice>
  </mc:AlternateContent>
  <xr:revisionPtr revIDLastSave="0" documentId="13_ncr:1_{366126B8-4FD3-49AC-8E5F-937E868E4DEB}" xr6:coauthVersionLast="47" xr6:coauthVersionMax="47" xr10:uidLastSave="{00000000-0000-0000-0000-000000000000}"/>
  <bookViews>
    <workbookView xWindow="-108" yWindow="-108" windowWidth="23256" windowHeight="12576" tabRatio="843" xr2:uid="{4D1E43DA-9C74-4F94-A3C7-EC256CEB1A9D}"/>
  </bookViews>
  <sheets>
    <sheet name="Read Me" sheetId="1" r:id="rId1"/>
    <sheet name="BMP Calculator" sheetId="6" r:id="rId2"/>
    <sheet name="Land Use Definitions" sheetId="3" r:id="rId3"/>
    <sheet name="BMP Definitions " sheetId="5" r:id="rId4"/>
    <sheet name="DropDowns" sheetId="8" state="hidden" r:id="rId5"/>
    <sheet name="TP BMP" sheetId="4" state="hidden" r:id="rId6"/>
    <sheet name="TN BMP" sheetId="7" state="hidden" r:id="rId7"/>
  </sheets>
  <definedNames>
    <definedName name="Agriculture">DropDowns!$C$2:$C$16</definedName>
    <definedName name="Green_Infrastructure">DropDowns!$D$2:$D$21</definedName>
    <definedName name="Land_Use">DropDowns!$A$19:$A$26</definedName>
    <definedName name="Open_Channel_Systems">DropDowns!$E$2:$E$4</definedName>
    <definedName name="Sector">DropDowns!$A$2:$A$11</definedName>
    <definedName name="Slicer_Land_Use_Applied">#N/A</definedName>
    <definedName name="Slicer_Sector">#N/A</definedName>
    <definedName name="Stormwater_Filtering_Practices">DropDowns!$F$2:$F$3</definedName>
    <definedName name="Stormwater_Infiltration">DropDowns!$G$2:$G$7</definedName>
    <definedName name="Stormwater_Ponds">DropDowns!$H$2:$H$5</definedName>
    <definedName name="Stormwater_Wetlands">DropDowns!$I$2:$I$3</definedName>
    <definedName name="Stream">DropDowns!$J$2:$J$4</definedName>
    <definedName name="Street_Sweeping">DropDowns!$K$2:$K$9</definedName>
    <definedName name="TPData">'TP BMP'!$B$2:$H$537</definedName>
    <definedName name="Urban_Nutrient_Management_Plans">DropDowns!$L$2:$L$4</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6" l="1"/>
  <c r="F2" i="6" s="1"/>
  <c r="B508" i="4"/>
  <c r="B441" i="4"/>
  <c r="B374" i="4"/>
  <c r="B307" i="4"/>
  <c r="B240" i="4"/>
  <c r="B173" i="4"/>
  <c r="B106" i="4"/>
  <c r="B105"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B537" i="4"/>
  <c r="B536" i="4"/>
  <c r="B535" i="4"/>
  <c r="B534" i="4"/>
  <c r="B533" i="4"/>
  <c r="B532" i="4"/>
  <c r="B531" i="4"/>
  <c r="B530" i="4"/>
  <c r="B529" i="4"/>
  <c r="B528" i="4"/>
  <c r="B527" i="4"/>
  <c r="B526" i="4"/>
  <c r="B525" i="4"/>
  <c r="B524" i="4"/>
  <c r="B523" i="4"/>
  <c r="B522" i="4"/>
  <c r="B521" i="4"/>
  <c r="B520" i="4"/>
  <c r="B519" i="4"/>
  <c r="B518" i="4"/>
  <c r="B517" i="4"/>
  <c r="B516" i="4"/>
  <c r="B515" i="4"/>
  <c r="B514" i="4"/>
  <c r="B513" i="4"/>
  <c r="B512" i="4"/>
  <c r="B511" i="4"/>
  <c r="B510" i="4"/>
  <c r="B509" i="4"/>
  <c r="B507" i="4"/>
  <c r="B506" i="4"/>
  <c r="B505" i="4"/>
  <c r="B504" i="4"/>
  <c r="B503" i="4"/>
  <c r="B502" i="4"/>
  <c r="B501" i="4"/>
  <c r="B500" i="4"/>
  <c r="B499" i="4"/>
  <c r="B498" i="4"/>
  <c r="B497" i="4"/>
  <c r="B496" i="4"/>
  <c r="B495" i="4"/>
  <c r="B494" i="4"/>
  <c r="B493" i="4"/>
  <c r="B492" i="4"/>
  <c r="B491" i="4"/>
  <c r="B490" i="4"/>
  <c r="B489" i="4"/>
  <c r="B488" i="4"/>
  <c r="B487" i="4"/>
  <c r="B486" i="4"/>
  <c r="B485" i="4"/>
  <c r="B484" i="4"/>
  <c r="B483" i="4"/>
  <c r="B482" i="4"/>
  <c r="B481" i="4"/>
  <c r="B480" i="4"/>
  <c r="B479" i="4"/>
  <c r="B478" i="4"/>
  <c r="B477" i="4"/>
  <c r="B476" i="4"/>
  <c r="B475" i="4"/>
  <c r="B474" i="4"/>
  <c r="B473" i="4"/>
  <c r="B472" i="4"/>
  <c r="B471" i="4"/>
  <c r="B470" i="4"/>
  <c r="H455" i="4"/>
  <c r="H13" i="4"/>
  <c r="B417" i="4" l="1"/>
  <c r="B350" i="4"/>
  <c r="B283" i="4"/>
  <c r="B216" i="4"/>
  <c r="B149" i="4"/>
  <c r="B82" i="4"/>
  <c r="B15" i="4"/>
  <c r="H152" i="7"/>
  <c r="B3" i="7"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2" i="7"/>
  <c r="H2" i="7"/>
  <c r="H3" i="7"/>
  <c r="H4" i="7"/>
  <c r="H6" i="7"/>
  <c r="H7" i="7"/>
  <c r="H8" i="7"/>
  <c r="H9" i="7"/>
  <c r="H10" i="7"/>
  <c r="H11" i="7"/>
  <c r="H12" i="7"/>
  <c r="H14" i="7"/>
  <c r="H15" i="7"/>
  <c r="H16" i="7"/>
  <c r="H17" i="7"/>
  <c r="H18" i="7"/>
  <c r="H19" i="7"/>
  <c r="H20" i="7"/>
  <c r="H21" i="7"/>
  <c r="H23" i="7"/>
  <c r="H24" i="7"/>
  <c r="H25" i="7"/>
  <c r="H26" i="7"/>
  <c r="H27" i="7"/>
  <c r="H28" i="7"/>
  <c r="H29" i="7"/>
  <c r="H30" i="7"/>
  <c r="H31" i="7"/>
  <c r="H32" i="7"/>
  <c r="H33" i="7"/>
  <c r="H34" i="7"/>
  <c r="H36" i="7"/>
  <c r="H37" i="7"/>
  <c r="H38" i="7"/>
  <c r="H39" i="7"/>
  <c r="H40" i="7"/>
  <c r="H41" i="7"/>
  <c r="H42" i="7"/>
  <c r="H43" i="7"/>
  <c r="H44" i="7"/>
  <c r="H45" i="7"/>
  <c r="H46" i="7"/>
  <c r="H47" i="7"/>
  <c r="H48" i="7"/>
  <c r="H49" i="7"/>
  <c r="H50" i="7"/>
  <c r="H51" i="7"/>
  <c r="H52" i="7"/>
  <c r="H53" i="7"/>
  <c r="H55" i="7"/>
  <c r="H56" i="7"/>
  <c r="H57" i="7"/>
  <c r="H58" i="7"/>
  <c r="H59" i="7"/>
  <c r="H60" i="7"/>
  <c r="H61" i="7"/>
  <c r="H62" i="7"/>
  <c r="H63" i="7"/>
  <c r="H64" i="7"/>
  <c r="H65" i="7"/>
  <c r="H66" i="7"/>
  <c r="H67" i="7"/>
  <c r="H68" i="7"/>
  <c r="H69" i="7"/>
  <c r="H71" i="7"/>
  <c r="H72" i="7"/>
  <c r="H73" i="7"/>
  <c r="H74" i="7"/>
  <c r="H75" i="7"/>
  <c r="H76" i="7"/>
  <c r="H77" i="7"/>
  <c r="H79" i="7"/>
  <c r="H80" i="7"/>
  <c r="H81" i="7"/>
  <c r="H82" i="7"/>
  <c r="H83" i="7"/>
  <c r="H84" i="7"/>
  <c r="H85" i="7"/>
  <c r="H86" i="7"/>
  <c r="H88" i="7"/>
  <c r="H89" i="7"/>
  <c r="H90" i="7"/>
  <c r="H91" i="7"/>
  <c r="H92" i="7"/>
  <c r="H93" i="7"/>
  <c r="H94" i="7"/>
  <c r="H95" i="7"/>
  <c r="H96" i="7"/>
  <c r="H97" i="7"/>
  <c r="H98" i="7"/>
  <c r="H99" i="7"/>
  <c r="H101" i="7"/>
  <c r="H102" i="7"/>
  <c r="H103" i="7"/>
  <c r="H104" i="7"/>
  <c r="H105" i="7"/>
  <c r="H106" i="7"/>
  <c r="H107" i="7"/>
  <c r="H108" i="7"/>
  <c r="H109" i="7"/>
  <c r="H110" i="7"/>
  <c r="H111" i="7"/>
  <c r="H112" i="7"/>
  <c r="H113" i="7"/>
  <c r="H114" i="7"/>
  <c r="H115" i="7"/>
  <c r="H116" i="7"/>
  <c r="H117" i="7"/>
  <c r="H118" i="7"/>
  <c r="H120" i="7"/>
  <c r="H121" i="7"/>
  <c r="H122" i="7"/>
  <c r="H123" i="7"/>
  <c r="H124" i="7"/>
  <c r="H125" i="7"/>
  <c r="H126" i="7"/>
  <c r="H127" i="7"/>
  <c r="H128" i="7"/>
  <c r="H129" i="7"/>
  <c r="H130" i="7"/>
  <c r="H131" i="7"/>
  <c r="H132" i="7"/>
  <c r="H133" i="7"/>
  <c r="H134" i="7"/>
  <c r="H136" i="7"/>
  <c r="H137" i="7"/>
  <c r="H138" i="7"/>
  <c r="H139" i="7"/>
  <c r="H140" i="7"/>
  <c r="H141" i="7"/>
  <c r="H142" i="7"/>
  <c r="H143" i="7"/>
  <c r="H144" i="7"/>
  <c r="H145" i="7"/>
  <c r="H146" i="7"/>
  <c r="H147" i="7"/>
  <c r="H148" i="7"/>
  <c r="H149" i="7"/>
  <c r="H150" i="7"/>
  <c r="H151"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5" i="7"/>
  <c r="H186" i="7"/>
  <c r="H187" i="7"/>
  <c r="H188" i="7"/>
  <c r="H189" i="7"/>
  <c r="H190" i="7"/>
  <c r="H191" i="7"/>
  <c r="H192" i="7"/>
  <c r="H193" i="7"/>
  <c r="H194" i="7"/>
  <c r="H195" i="7"/>
  <c r="H196" i="7"/>
  <c r="H197" i="7"/>
  <c r="H198" i="7"/>
  <c r="H199"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50" i="7"/>
  <c r="H251" i="7"/>
  <c r="H252" i="7"/>
  <c r="H253" i="7"/>
  <c r="H254" i="7"/>
  <c r="H255" i="7"/>
  <c r="H256" i="7"/>
  <c r="H257" i="7"/>
  <c r="H258" i="7"/>
  <c r="H259" i="7"/>
  <c r="H260" i="7"/>
  <c r="H261" i="7"/>
  <c r="H262" i="7"/>
  <c r="H263" i="7"/>
  <c r="H264"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5" i="7"/>
  <c r="H316" i="7"/>
  <c r="H317" i="7"/>
  <c r="H318" i="7"/>
  <c r="H319" i="7"/>
  <c r="H320" i="7"/>
  <c r="H321" i="7"/>
  <c r="H322" i="7"/>
  <c r="H323" i="7"/>
  <c r="H324" i="7"/>
  <c r="H325" i="7"/>
  <c r="H326" i="7"/>
  <c r="H327" i="7"/>
  <c r="H328" i="7"/>
  <c r="H329"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80" i="7"/>
  <c r="H381" i="7"/>
  <c r="H382" i="7"/>
  <c r="H383" i="7"/>
  <c r="H384" i="7"/>
  <c r="H385" i="7"/>
  <c r="H386" i="7"/>
  <c r="H387" i="7"/>
  <c r="H388" i="7"/>
  <c r="H389" i="7"/>
  <c r="H390" i="7"/>
  <c r="H391" i="7"/>
  <c r="H392" i="7"/>
  <c r="H393" i="7"/>
  <c r="H394"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5" i="7"/>
  <c r="H446" i="7"/>
  <c r="H447" i="7"/>
  <c r="H448" i="7"/>
  <c r="H449" i="7"/>
  <c r="H450" i="7"/>
  <c r="H451" i="7"/>
  <c r="H452" i="7"/>
  <c r="H453" i="7"/>
  <c r="H454" i="7"/>
  <c r="H455" i="7"/>
  <c r="H456" i="7"/>
  <c r="B3" i="4"/>
  <c r="B4" i="4"/>
  <c r="B5" i="4"/>
  <c r="B6" i="4"/>
  <c r="B7" i="4"/>
  <c r="B8" i="4"/>
  <c r="B9" i="4"/>
  <c r="B10" i="4"/>
  <c r="B11" i="4"/>
  <c r="B12" i="4"/>
  <c r="B13" i="4"/>
  <c r="B14" i="4"/>
  <c r="B16" i="4"/>
  <c r="B17" i="4"/>
  <c r="B18" i="4"/>
  <c r="B19" i="4"/>
  <c r="B20" i="4"/>
  <c r="B21" i="4"/>
  <c r="B22" i="4"/>
  <c r="B23" i="4"/>
  <c r="B24" i="4"/>
  <c r="B25" i="4"/>
  <c r="B26" i="4"/>
  <c r="B27" i="4"/>
  <c r="B28" i="4"/>
  <c r="B29" i="4"/>
  <c r="B30" i="4"/>
  <c r="B31" i="4"/>
  <c r="B32" i="4"/>
  <c r="B33" i="4"/>
  <c r="B34" i="4"/>
  <c r="B35" i="4"/>
  <c r="B36" i="4"/>
  <c r="B37" i="4"/>
  <c r="B38"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3" i="4"/>
  <c r="B84" i="4"/>
  <c r="B85" i="4"/>
  <c r="B86" i="4"/>
  <c r="B87" i="4"/>
  <c r="B88" i="4"/>
  <c r="B89" i="4"/>
  <c r="B90" i="4"/>
  <c r="B91" i="4"/>
  <c r="B92" i="4"/>
  <c r="B93" i="4"/>
  <c r="B94" i="4"/>
  <c r="B95" i="4"/>
  <c r="B96" i="4"/>
  <c r="B97" i="4"/>
  <c r="B98" i="4"/>
  <c r="B99" i="4"/>
  <c r="B100" i="4"/>
  <c r="B101" i="4"/>
  <c r="B102" i="4"/>
  <c r="B103" i="4"/>
  <c r="B104"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50" i="4"/>
  <c r="B151" i="4"/>
  <c r="B152" i="4"/>
  <c r="B153" i="4"/>
  <c r="B154" i="4"/>
  <c r="B155" i="4"/>
  <c r="B156" i="4"/>
  <c r="B157" i="4"/>
  <c r="B158" i="4"/>
  <c r="B159" i="4"/>
  <c r="B160" i="4"/>
  <c r="B161" i="4"/>
  <c r="B162" i="4"/>
  <c r="B163" i="4"/>
  <c r="B164" i="4"/>
  <c r="B165" i="4"/>
  <c r="B166" i="4"/>
  <c r="B167" i="4"/>
  <c r="B168" i="4"/>
  <c r="B169" i="4"/>
  <c r="B170" i="4"/>
  <c r="B171" i="4"/>
  <c r="B172"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7" i="4"/>
  <c r="B218" i="4"/>
  <c r="B219" i="4"/>
  <c r="B220" i="4"/>
  <c r="B221" i="4"/>
  <c r="B222" i="4"/>
  <c r="B223" i="4"/>
  <c r="B224" i="4"/>
  <c r="B225" i="4"/>
  <c r="B226" i="4"/>
  <c r="B227" i="4"/>
  <c r="B228" i="4"/>
  <c r="B229" i="4"/>
  <c r="B230" i="4"/>
  <c r="B231" i="4"/>
  <c r="B232" i="4"/>
  <c r="B233" i="4"/>
  <c r="B234" i="4"/>
  <c r="B235" i="4"/>
  <c r="B236" i="4"/>
  <c r="B237" i="4"/>
  <c r="B238" i="4"/>
  <c r="B239"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4" i="4"/>
  <c r="B285" i="4"/>
  <c r="B286" i="4"/>
  <c r="B287" i="4"/>
  <c r="B288" i="4"/>
  <c r="B289" i="4"/>
  <c r="B290" i="4"/>
  <c r="B291" i="4"/>
  <c r="B292" i="4"/>
  <c r="B293" i="4"/>
  <c r="B294" i="4"/>
  <c r="B295" i="4"/>
  <c r="B296" i="4"/>
  <c r="B297" i="4"/>
  <c r="B298" i="4"/>
  <c r="B299" i="4"/>
  <c r="B300" i="4"/>
  <c r="B301" i="4"/>
  <c r="B302" i="4"/>
  <c r="B303" i="4"/>
  <c r="B304" i="4"/>
  <c r="B305" i="4"/>
  <c r="B306"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1" i="4"/>
  <c r="B352" i="4"/>
  <c r="B353" i="4"/>
  <c r="B354" i="4"/>
  <c r="B355" i="4"/>
  <c r="B356" i="4"/>
  <c r="B357" i="4"/>
  <c r="B358" i="4"/>
  <c r="B359" i="4"/>
  <c r="B360" i="4"/>
  <c r="B361" i="4"/>
  <c r="B362" i="4"/>
  <c r="B363" i="4"/>
  <c r="B364" i="4"/>
  <c r="B365" i="4"/>
  <c r="B366" i="4"/>
  <c r="B367" i="4"/>
  <c r="B368" i="4"/>
  <c r="B369" i="4"/>
  <c r="B370" i="4"/>
  <c r="B371" i="4"/>
  <c r="B372" i="4"/>
  <c r="B373"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8" i="4"/>
  <c r="B419" i="4"/>
  <c r="B420" i="4"/>
  <c r="B421" i="4"/>
  <c r="B422" i="4"/>
  <c r="B423" i="4"/>
  <c r="B424" i="4"/>
  <c r="B425" i="4"/>
  <c r="B426" i="4"/>
  <c r="B427" i="4"/>
  <c r="B428" i="4"/>
  <c r="B429" i="4"/>
  <c r="B430" i="4"/>
  <c r="B431" i="4"/>
  <c r="B432" i="4"/>
  <c r="B433" i="4"/>
  <c r="B434" i="4"/>
  <c r="B435" i="4"/>
  <c r="B436" i="4"/>
  <c r="B437" i="4"/>
  <c r="B438" i="4"/>
  <c r="B439" i="4"/>
  <c r="B440"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2" i="4"/>
  <c r="H394" i="4"/>
  <c r="H237" i="4"/>
  <c r="H136" i="4"/>
  <c r="H69" i="4"/>
  <c r="H2" i="4"/>
  <c r="H438" i="4"/>
  <c r="H371" i="4"/>
  <c r="H304" i="4"/>
  <c r="H170" i="4"/>
  <c r="H103" i="4"/>
  <c r="H36" i="4"/>
  <c r="H425" i="4"/>
  <c r="H358" i="4"/>
  <c r="H291" i="4"/>
  <c r="H224" i="4"/>
  <c r="H157" i="4"/>
  <c r="H90" i="4"/>
  <c r="H23" i="4"/>
  <c r="H348" i="4"/>
  <c r="H80" i="4"/>
  <c r="H147" i="4"/>
  <c r="H214" i="4"/>
  <c r="H281" i="4"/>
  <c r="H415" i="4"/>
  <c r="H3" i="4"/>
  <c r="H70" i="4"/>
  <c r="H137" i="4"/>
  <c r="H204" i="4"/>
  <c r="H271" i="4"/>
  <c r="H338" i="4"/>
  <c r="H405" i="4"/>
  <c r="H4" i="4"/>
  <c r="H71" i="4"/>
  <c r="H138" i="4"/>
  <c r="H205" i="4"/>
  <c r="H272" i="4"/>
  <c r="H339" i="4"/>
  <c r="H406" i="4"/>
  <c r="H6" i="4"/>
  <c r="H73" i="4"/>
  <c r="H140" i="4"/>
  <c r="H207" i="4"/>
  <c r="H274" i="4"/>
  <c r="H341" i="4"/>
  <c r="H408" i="4"/>
  <c r="H7" i="4"/>
  <c r="H74" i="4"/>
  <c r="H141" i="4"/>
  <c r="H208" i="4"/>
  <c r="H275" i="4"/>
  <c r="H342" i="4"/>
  <c r="H409" i="4"/>
  <c r="H8" i="4"/>
  <c r="H75" i="4"/>
  <c r="H142" i="4"/>
  <c r="H209" i="4"/>
  <c r="H276" i="4"/>
  <c r="H343" i="4"/>
  <c r="H410" i="4"/>
  <c r="H9" i="4"/>
  <c r="H76" i="4"/>
  <c r="H143" i="4"/>
  <c r="H210" i="4"/>
  <c r="H277" i="4"/>
  <c r="H344" i="4"/>
  <c r="H411" i="4"/>
  <c r="H10" i="4"/>
  <c r="H77" i="4"/>
  <c r="H144" i="4"/>
  <c r="H211" i="4"/>
  <c r="H278" i="4"/>
  <c r="H345" i="4"/>
  <c r="H412" i="4"/>
  <c r="H11" i="4"/>
  <c r="H78" i="4"/>
  <c r="H145" i="4"/>
  <c r="H212" i="4"/>
  <c r="H279" i="4"/>
  <c r="H346" i="4"/>
  <c r="H413" i="4"/>
  <c r="H12" i="4"/>
  <c r="H79" i="4"/>
  <c r="H146" i="4"/>
  <c r="H213" i="4"/>
  <c r="H280" i="4"/>
  <c r="H347" i="4"/>
  <c r="H414" i="4"/>
  <c r="H14" i="4"/>
  <c r="H81" i="4"/>
  <c r="H148" i="4"/>
  <c r="H215" i="4"/>
  <c r="H282" i="4"/>
  <c r="H349" i="4"/>
  <c r="H416" i="4"/>
  <c r="H16" i="4"/>
  <c r="H83" i="4"/>
  <c r="H150" i="4"/>
  <c r="H217" i="4"/>
  <c r="H284" i="4"/>
  <c r="H351" i="4"/>
  <c r="H418" i="4"/>
  <c r="H17" i="4"/>
  <c r="H84" i="4"/>
  <c r="H151" i="4"/>
  <c r="H218" i="4"/>
  <c r="H285" i="4"/>
  <c r="H352" i="4"/>
  <c r="H419" i="4"/>
  <c r="H18" i="4"/>
  <c r="H85" i="4"/>
  <c r="H152" i="4"/>
  <c r="H219" i="4"/>
  <c r="H286" i="4"/>
  <c r="H353" i="4"/>
  <c r="H420" i="4"/>
  <c r="H19" i="4"/>
  <c r="H86" i="4"/>
  <c r="H153" i="4"/>
  <c r="H220" i="4"/>
  <c r="H287" i="4"/>
  <c r="H354" i="4"/>
  <c r="H421" i="4"/>
  <c r="H20" i="4"/>
  <c r="H87" i="4"/>
  <c r="H154" i="4"/>
  <c r="H221" i="4"/>
  <c r="H288" i="4"/>
  <c r="H355" i="4"/>
  <c r="H422" i="4"/>
  <c r="H21" i="4"/>
  <c r="H88" i="4"/>
  <c r="H155" i="4"/>
  <c r="H222" i="4"/>
  <c r="H289" i="4"/>
  <c r="H356" i="4"/>
  <c r="H423" i="4"/>
  <c r="H22" i="4"/>
  <c r="H89" i="4"/>
  <c r="H156" i="4"/>
  <c r="H223" i="4"/>
  <c r="H290" i="4"/>
  <c r="H357" i="4"/>
  <c r="H424" i="4"/>
  <c r="H24" i="4"/>
  <c r="H91" i="4"/>
  <c r="H158" i="4"/>
  <c r="H225" i="4"/>
  <c r="H292" i="4"/>
  <c r="H359" i="4"/>
  <c r="H426" i="4"/>
  <c r="H25" i="4"/>
  <c r="H92" i="4"/>
  <c r="H159" i="4"/>
  <c r="H226" i="4"/>
  <c r="H293" i="4"/>
  <c r="H360" i="4"/>
  <c r="H427" i="4"/>
  <c r="H26" i="4"/>
  <c r="H93" i="4"/>
  <c r="H160" i="4"/>
  <c r="H227" i="4"/>
  <c r="H294" i="4"/>
  <c r="H361" i="4"/>
  <c r="H428" i="4"/>
  <c r="H27" i="4"/>
  <c r="H94" i="4"/>
  <c r="H161" i="4"/>
  <c r="H228" i="4"/>
  <c r="H295" i="4"/>
  <c r="H362" i="4"/>
  <c r="H429" i="4"/>
  <c r="H28" i="4"/>
  <c r="H95" i="4"/>
  <c r="H162" i="4"/>
  <c r="H229" i="4"/>
  <c r="H296" i="4"/>
  <c r="H363" i="4"/>
  <c r="H430" i="4"/>
  <c r="H29" i="4"/>
  <c r="H96" i="4"/>
  <c r="H163" i="4"/>
  <c r="H230" i="4"/>
  <c r="H297" i="4"/>
  <c r="H364" i="4"/>
  <c r="H431" i="4"/>
  <c r="H30" i="4"/>
  <c r="H97" i="4"/>
  <c r="H164" i="4"/>
  <c r="H231" i="4"/>
  <c r="H298" i="4"/>
  <c r="H365" i="4"/>
  <c r="H432" i="4"/>
  <c r="H31" i="4"/>
  <c r="H98" i="4"/>
  <c r="H165" i="4"/>
  <c r="H232" i="4"/>
  <c r="H299" i="4"/>
  <c r="H366" i="4"/>
  <c r="H433" i="4"/>
  <c r="H32" i="4"/>
  <c r="H99" i="4"/>
  <c r="H166" i="4"/>
  <c r="H233" i="4"/>
  <c r="H300" i="4"/>
  <c r="H367" i="4"/>
  <c r="H434" i="4"/>
  <c r="H33" i="4"/>
  <c r="H100" i="4"/>
  <c r="H167" i="4"/>
  <c r="H234" i="4"/>
  <c r="H301" i="4"/>
  <c r="H368" i="4"/>
  <c r="H435" i="4"/>
  <c r="H34" i="4"/>
  <c r="H101" i="4"/>
  <c r="H168" i="4"/>
  <c r="H235" i="4"/>
  <c r="H302" i="4"/>
  <c r="H369" i="4"/>
  <c r="H436" i="4"/>
  <c r="H35" i="4"/>
  <c r="H102" i="4"/>
  <c r="H169" i="4"/>
  <c r="H236" i="4"/>
  <c r="H303" i="4"/>
  <c r="H370" i="4"/>
  <c r="H437" i="4"/>
  <c r="H37" i="4"/>
  <c r="H104" i="4"/>
  <c r="H171" i="4"/>
  <c r="H238" i="4"/>
  <c r="H305" i="4"/>
  <c r="H372" i="4"/>
  <c r="H439" i="4"/>
  <c r="H38" i="4"/>
  <c r="H105" i="4"/>
  <c r="H172" i="4"/>
  <c r="H239" i="4"/>
  <c r="H306" i="4"/>
  <c r="H373" i="4"/>
  <c r="H440" i="4"/>
  <c r="H40" i="4"/>
  <c r="H107" i="4"/>
  <c r="H174" i="4"/>
  <c r="H241" i="4"/>
  <c r="H308" i="4"/>
  <c r="H375" i="4"/>
  <c r="H442" i="4"/>
  <c r="H41" i="4"/>
  <c r="H108" i="4"/>
  <c r="H175" i="4"/>
  <c r="H242" i="4"/>
  <c r="H309" i="4"/>
  <c r="H376" i="4"/>
  <c r="H443" i="4"/>
  <c r="H42" i="4"/>
  <c r="H109" i="4"/>
  <c r="H176" i="4"/>
  <c r="H243" i="4"/>
  <c r="H310" i="4"/>
  <c r="H377" i="4"/>
  <c r="H444" i="4"/>
  <c r="H43" i="4"/>
  <c r="H110" i="4"/>
  <c r="H177" i="4"/>
  <c r="H244" i="4"/>
  <c r="H311" i="4"/>
  <c r="H378" i="4"/>
  <c r="H445" i="4"/>
  <c r="H44" i="4"/>
  <c r="H111" i="4"/>
  <c r="H178" i="4"/>
  <c r="H245" i="4"/>
  <c r="H312" i="4"/>
  <c r="H379" i="4"/>
  <c r="H446" i="4"/>
  <c r="H45" i="4"/>
  <c r="H112" i="4"/>
  <c r="H179" i="4"/>
  <c r="H246" i="4"/>
  <c r="H313" i="4"/>
  <c r="H380" i="4"/>
  <c r="H447" i="4"/>
  <c r="H46" i="4"/>
  <c r="H113" i="4"/>
  <c r="H180" i="4"/>
  <c r="H247" i="4"/>
  <c r="H314" i="4"/>
  <c r="H381" i="4"/>
  <c r="H448" i="4"/>
  <c r="H47" i="4"/>
  <c r="H114" i="4"/>
  <c r="H181" i="4"/>
  <c r="H248" i="4"/>
  <c r="H315" i="4"/>
  <c r="H382" i="4"/>
  <c r="H449" i="4"/>
  <c r="H48" i="4"/>
  <c r="H115" i="4"/>
  <c r="H182" i="4"/>
  <c r="H249" i="4"/>
  <c r="H316" i="4"/>
  <c r="H383" i="4"/>
  <c r="H450" i="4"/>
  <c r="H49" i="4"/>
  <c r="H116" i="4"/>
  <c r="H183" i="4"/>
  <c r="H250" i="4"/>
  <c r="H317" i="4"/>
  <c r="H384" i="4"/>
  <c r="H451" i="4"/>
  <c r="H50" i="4"/>
  <c r="H117" i="4"/>
  <c r="H184" i="4"/>
  <c r="H251" i="4"/>
  <c r="H318" i="4"/>
  <c r="H385" i="4"/>
  <c r="H452" i="4"/>
  <c r="H51" i="4"/>
  <c r="H118" i="4"/>
  <c r="H185" i="4"/>
  <c r="H252" i="4"/>
  <c r="H319" i="4"/>
  <c r="H386" i="4"/>
  <c r="H453" i="4"/>
  <c r="H52" i="4"/>
  <c r="H119" i="4"/>
  <c r="H186" i="4"/>
  <c r="H253" i="4"/>
  <c r="H320" i="4"/>
  <c r="H387" i="4"/>
  <c r="H454" i="4"/>
  <c r="H53" i="4"/>
  <c r="H120" i="4"/>
  <c r="H187" i="4"/>
  <c r="H254" i="4"/>
  <c r="H321" i="4"/>
  <c r="H388" i="4"/>
  <c r="H54" i="4"/>
  <c r="H121" i="4"/>
  <c r="H188" i="4"/>
  <c r="H255" i="4"/>
  <c r="H322" i="4"/>
  <c r="H389" i="4"/>
  <c r="H456" i="4"/>
  <c r="H55" i="4"/>
  <c r="H122" i="4"/>
  <c r="H189" i="4"/>
  <c r="H256" i="4"/>
  <c r="H323" i="4"/>
  <c r="H390" i="4"/>
  <c r="H457" i="4"/>
  <c r="H57" i="4"/>
  <c r="H124" i="4"/>
  <c r="H191" i="4"/>
  <c r="H258" i="4"/>
  <c r="H325" i="4"/>
  <c r="H392" i="4"/>
  <c r="H459" i="4"/>
  <c r="H58" i="4"/>
  <c r="H125" i="4"/>
  <c r="H192" i="4"/>
  <c r="H259" i="4"/>
  <c r="H326" i="4"/>
  <c r="H393" i="4"/>
  <c r="H460" i="4"/>
  <c r="H59" i="4"/>
  <c r="H126" i="4"/>
  <c r="H193" i="4"/>
  <c r="H260" i="4"/>
  <c r="H327" i="4"/>
  <c r="H461" i="4"/>
  <c r="H60" i="4"/>
  <c r="H127" i="4"/>
  <c r="H194" i="4"/>
  <c r="H261" i="4"/>
  <c r="H328" i="4"/>
  <c r="H395" i="4"/>
  <c r="H462" i="4"/>
  <c r="H61" i="4"/>
  <c r="H128" i="4"/>
  <c r="H195" i="4"/>
  <c r="H262" i="4"/>
  <c r="H329" i="4"/>
  <c r="H396" i="4"/>
  <c r="H463" i="4"/>
  <c r="H62" i="4"/>
  <c r="H129" i="4"/>
  <c r="H196" i="4"/>
  <c r="H263" i="4"/>
  <c r="H330" i="4"/>
  <c r="H397" i="4"/>
  <c r="H464" i="4"/>
  <c r="H63" i="4"/>
  <c r="H130" i="4"/>
  <c r="H197" i="4"/>
  <c r="H264" i="4"/>
  <c r="H331" i="4"/>
  <c r="H398" i="4"/>
  <c r="H465" i="4"/>
  <c r="H64" i="4"/>
  <c r="H131" i="4"/>
  <c r="H198" i="4"/>
  <c r="H265" i="4"/>
  <c r="H332" i="4"/>
  <c r="H399" i="4"/>
  <c r="H466" i="4"/>
  <c r="H65" i="4"/>
  <c r="H132" i="4"/>
  <c r="H199" i="4"/>
  <c r="H266" i="4"/>
  <c r="H333" i="4"/>
  <c r="H400" i="4"/>
  <c r="H467" i="4"/>
  <c r="H66" i="4"/>
  <c r="H133" i="4"/>
  <c r="H200" i="4"/>
  <c r="H267" i="4"/>
  <c r="H334" i="4"/>
  <c r="H401" i="4"/>
  <c r="H468" i="4"/>
  <c r="H67" i="4"/>
  <c r="H134" i="4"/>
  <c r="H201" i="4"/>
  <c r="H268" i="4"/>
  <c r="H335" i="4"/>
  <c r="H402" i="4"/>
  <c r="H469" i="4"/>
  <c r="H68" i="4"/>
  <c r="H135" i="4"/>
  <c r="H202" i="4"/>
  <c r="H269" i="4"/>
  <c r="H336" i="4"/>
  <c r="H403" i="4"/>
  <c r="H470" i="4"/>
  <c r="H404" i="4"/>
  <c r="H203" i="4"/>
  <c r="H270" i="4"/>
  <c r="H337" i="4"/>
  <c r="E10" i="6" l="1"/>
  <c r="F10" i="6" s="1"/>
  <c r="E4" i="6"/>
  <c r="F4" i="6" s="1"/>
  <c r="I7" i="6" s="1"/>
  <c r="E14" i="6"/>
  <c r="F14" i="6" s="1"/>
  <c r="E26" i="6"/>
  <c r="F26" i="6" s="1"/>
  <c r="E38" i="6"/>
  <c r="E50" i="6"/>
  <c r="F50" i="6" s="1"/>
  <c r="E62" i="6"/>
  <c r="E74" i="6"/>
  <c r="F74" i="6" s="1"/>
  <c r="E86" i="6"/>
  <c r="F86" i="6" s="1"/>
  <c r="E98" i="6"/>
  <c r="F98" i="6" s="1"/>
  <c r="E75" i="6"/>
  <c r="F75" i="6" s="1"/>
  <c r="E87" i="6"/>
  <c r="F87" i="6" s="1"/>
  <c r="E88" i="6"/>
  <c r="F88" i="6" s="1"/>
  <c r="E100" i="6"/>
  <c r="E29" i="6"/>
  <c r="F29" i="6" s="1"/>
  <c r="E53" i="6"/>
  <c r="E77" i="6"/>
  <c r="E13" i="6"/>
  <c r="F13" i="6" s="1"/>
  <c r="E49" i="6"/>
  <c r="F49" i="6" s="1"/>
  <c r="E3" i="6"/>
  <c r="F3" i="6" s="1"/>
  <c r="E15" i="6"/>
  <c r="F15" i="6" s="1"/>
  <c r="E27" i="6"/>
  <c r="F27" i="6" s="1"/>
  <c r="E39" i="6"/>
  <c r="F39" i="6" s="1"/>
  <c r="E51" i="6"/>
  <c r="F51" i="6" s="1"/>
  <c r="E63" i="6"/>
  <c r="F63" i="6" s="1"/>
  <c r="E99" i="6"/>
  <c r="F99" i="6" s="1"/>
  <c r="E17" i="6"/>
  <c r="F17" i="6" s="1"/>
  <c r="E65" i="6"/>
  <c r="E16" i="6"/>
  <c r="F16" i="6" s="1"/>
  <c r="E28" i="6"/>
  <c r="F28" i="6" s="1"/>
  <c r="E40" i="6"/>
  <c r="F40" i="6" s="1"/>
  <c r="E52" i="6"/>
  <c r="F52" i="6" s="1"/>
  <c r="E64" i="6"/>
  <c r="F64" i="6" s="1"/>
  <c r="E76" i="6"/>
  <c r="F76" i="6" s="1"/>
  <c r="E41" i="6"/>
  <c r="F41" i="6" s="1"/>
  <c r="E89" i="6"/>
  <c r="F89" i="6" s="1"/>
  <c r="E5" i="6"/>
  <c r="F5" i="6" s="1"/>
  <c r="E6" i="6"/>
  <c r="F6" i="6" s="1"/>
  <c r="E18" i="6"/>
  <c r="F18" i="6" s="1"/>
  <c r="E30" i="6"/>
  <c r="F30" i="6" s="1"/>
  <c r="E42" i="6"/>
  <c r="F42" i="6" s="1"/>
  <c r="E54" i="6"/>
  <c r="E66" i="6"/>
  <c r="F66" i="6" s="1"/>
  <c r="E78" i="6"/>
  <c r="F78" i="6" s="1"/>
  <c r="E90" i="6"/>
  <c r="F90" i="6" s="1"/>
  <c r="E36" i="6"/>
  <c r="F36" i="6" s="1"/>
  <c r="E7" i="6"/>
  <c r="F7" i="6" s="1"/>
  <c r="E19" i="6"/>
  <c r="F19" i="6" s="1"/>
  <c r="E31" i="6"/>
  <c r="F31" i="6" s="1"/>
  <c r="E43" i="6"/>
  <c r="F43" i="6" s="1"/>
  <c r="E55" i="6"/>
  <c r="F55" i="6" s="1"/>
  <c r="E67" i="6"/>
  <c r="F67" i="6" s="1"/>
  <c r="E79" i="6"/>
  <c r="F79" i="6" s="1"/>
  <c r="E91" i="6"/>
  <c r="F91" i="6" s="1"/>
  <c r="E22" i="6"/>
  <c r="F22" i="6" s="1"/>
  <c r="E46" i="6"/>
  <c r="F46" i="6" s="1"/>
  <c r="E82" i="6"/>
  <c r="F82" i="6" s="1"/>
  <c r="E48" i="6"/>
  <c r="F48" i="6" s="1"/>
  <c r="E37" i="6"/>
  <c r="F37" i="6" s="1"/>
  <c r="E97" i="6"/>
  <c r="F97" i="6" s="1"/>
  <c r="E8" i="6"/>
  <c r="F8" i="6" s="1"/>
  <c r="E20" i="6"/>
  <c r="F20" i="6" s="1"/>
  <c r="E32" i="6"/>
  <c r="F32" i="6" s="1"/>
  <c r="E44" i="6"/>
  <c r="F44" i="6" s="1"/>
  <c r="E56" i="6"/>
  <c r="F56" i="6" s="1"/>
  <c r="E68" i="6"/>
  <c r="F68" i="6" s="1"/>
  <c r="E80" i="6"/>
  <c r="F80" i="6" s="1"/>
  <c r="E92" i="6"/>
  <c r="F92" i="6" s="1"/>
  <c r="E81" i="6"/>
  <c r="F81" i="6" s="1"/>
  <c r="E93" i="6"/>
  <c r="F93" i="6" s="1"/>
  <c r="E34" i="6"/>
  <c r="F34" i="6" s="1"/>
  <c r="E58" i="6"/>
  <c r="F58" i="6" s="1"/>
  <c r="E94" i="6"/>
  <c r="F94" i="6" s="1"/>
  <c r="E60" i="6"/>
  <c r="F60" i="6" s="1"/>
  <c r="E25" i="6"/>
  <c r="F25" i="6" s="1"/>
  <c r="E85" i="6"/>
  <c r="F85" i="6" s="1"/>
  <c r="E9" i="6"/>
  <c r="F9" i="6" s="1"/>
  <c r="E21" i="6"/>
  <c r="F21" i="6" s="1"/>
  <c r="E33" i="6"/>
  <c r="F33" i="6" s="1"/>
  <c r="E45" i="6"/>
  <c r="F45" i="6" s="1"/>
  <c r="E57" i="6"/>
  <c r="F57" i="6" s="1"/>
  <c r="E69" i="6"/>
  <c r="F69" i="6" s="1"/>
  <c r="E70" i="6"/>
  <c r="F70" i="6" s="1"/>
  <c r="E84" i="6"/>
  <c r="F84" i="6" s="1"/>
  <c r="E11" i="6"/>
  <c r="F11" i="6" s="1"/>
  <c r="E23" i="6"/>
  <c r="F23" i="6" s="1"/>
  <c r="E35" i="6"/>
  <c r="F35" i="6" s="1"/>
  <c r="E47" i="6"/>
  <c r="F47" i="6" s="1"/>
  <c r="E59" i="6"/>
  <c r="F59" i="6" s="1"/>
  <c r="E71" i="6"/>
  <c r="F71" i="6" s="1"/>
  <c r="E83" i="6"/>
  <c r="F83" i="6" s="1"/>
  <c r="E95" i="6"/>
  <c r="F95" i="6" s="1"/>
  <c r="E72" i="6"/>
  <c r="F72" i="6" s="1"/>
  <c r="E61" i="6"/>
  <c r="F61" i="6" s="1"/>
  <c r="E12" i="6"/>
  <c r="F12" i="6" s="1"/>
  <c r="E24" i="6"/>
  <c r="F24" i="6" s="1"/>
  <c r="E96" i="6"/>
  <c r="F96" i="6" s="1"/>
  <c r="E73" i="6"/>
  <c r="F73" i="6" s="1"/>
  <c r="F54" i="6"/>
  <c r="F77" i="6"/>
  <c r="F65" i="6"/>
  <c r="F53" i="6"/>
  <c r="F100" i="6"/>
  <c r="F62" i="6"/>
  <c r="F38" i="6"/>
</calcChain>
</file>

<file path=xl/sharedStrings.xml><?xml version="1.0" encoding="utf-8"?>
<sst xmlns="http://schemas.openxmlformats.org/spreadsheetml/2006/main" count="3478" uniqueCount="238">
  <si>
    <t>Notes</t>
  </si>
  <si>
    <t>BMP Calculator</t>
  </si>
  <si>
    <t>Add in best management practices to reduce pollution load</t>
  </si>
  <si>
    <t>Land Use Definitions</t>
  </si>
  <si>
    <t>Definitions for the land uses used in load and BMP calculator</t>
  </si>
  <si>
    <t>BMP Definitions</t>
  </si>
  <si>
    <t>Definitions for the BMP calculator</t>
  </si>
  <si>
    <t>Citations</t>
  </si>
  <si>
    <t>Open Water</t>
  </si>
  <si>
    <t>Developed, Open Space</t>
  </si>
  <si>
    <t>Developed, Low Intensity</t>
  </si>
  <si>
    <t>Developed, Medium Intensity</t>
  </si>
  <si>
    <t>Developed, High Intensity</t>
  </si>
  <si>
    <t>Pasture/Hay</t>
  </si>
  <si>
    <t>Cultivated Crops</t>
  </si>
  <si>
    <t>BMP Group</t>
  </si>
  <si>
    <t>BMP Name</t>
  </si>
  <si>
    <t>Land Use</t>
  </si>
  <si>
    <t xml:space="preserve">Amount </t>
  </si>
  <si>
    <t>TP Reduction per Unit</t>
  </si>
  <si>
    <t>TP Reduction</t>
  </si>
  <si>
    <t xml:space="preserve">Waste Management Systems </t>
  </si>
  <si>
    <t>Animal Units</t>
  </si>
  <si>
    <t>Dairy Precision Feeding</t>
  </si>
  <si>
    <t>Stream Restoration</t>
  </si>
  <si>
    <t>Feet</t>
  </si>
  <si>
    <t>Developed</t>
  </si>
  <si>
    <t>Agriculture</t>
  </si>
  <si>
    <t xml:space="preserve">Land Use </t>
  </si>
  <si>
    <t>LENS Category</t>
  </si>
  <si>
    <t>NLCD Value</t>
  </si>
  <si>
    <t>NLCD Classification Description</t>
  </si>
  <si>
    <r>
      <rPr>
        <b/>
        <sz val="11"/>
        <color theme="1"/>
        <rFont val="Calibri"/>
        <family val="2"/>
        <scheme val="minor"/>
      </rPr>
      <t>Open Wate</t>
    </r>
    <r>
      <rPr>
        <sz val="11"/>
        <color theme="1"/>
        <rFont val="Calibri"/>
        <family val="2"/>
        <scheme val="minor"/>
      </rPr>
      <t>r - areas of open water, generally with less than 25% cover of vegetation or soil.</t>
    </r>
  </si>
  <si>
    <r>
      <rPr>
        <b/>
        <sz val="11"/>
        <color theme="1"/>
        <rFont val="Calibri"/>
        <family val="2"/>
        <scheme val="minor"/>
      </rPr>
      <t>Developed, Open Space</t>
    </r>
    <r>
      <rPr>
        <sz val="11"/>
        <color theme="1"/>
        <rFont val="Calibri"/>
        <family val="2"/>
        <scheme val="minor"/>
      </rPr>
      <t> - areas with a mixture of some constructed materials, but mostly vegetation in the form of lawn grasses. Impervious surfaces account for less than 20% of total cover. These areas most commonly include large-lot single-family housing units, parks, golf courses, and vegetation planted in developed settings for recreation, erosion control, or aesthetic purposes.</t>
    </r>
  </si>
  <si>
    <r>
      <rPr>
        <b/>
        <sz val="11"/>
        <color theme="1"/>
        <rFont val="Calibri"/>
        <family val="2"/>
        <scheme val="minor"/>
      </rPr>
      <t>Developed, Low Intensity </t>
    </r>
    <r>
      <rPr>
        <sz val="11"/>
        <color theme="1"/>
        <rFont val="Calibri"/>
        <family val="2"/>
        <scheme val="minor"/>
      </rPr>
      <t>- areas with a mixture of constructed materials and vegetation. Impervious surfaces account for 20% to 49% percent of total cover. These areas most commonly include single-family housing units.</t>
    </r>
  </si>
  <si>
    <r>
      <rPr>
        <b/>
        <sz val="11"/>
        <color theme="1"/>
        <rFont val="Calibri"/>
        <family val="2"/>
        <scheme val="minor"/>
      </rPr>
      <t>Developed, Medium Intensity</t>
    </r>
    <r>
      <rPr>
        <sz val="11"/>
        <color theme="1"/>
        <rFont val="Calibri"/>
        <family val="2"/>
        <scheme val="minor"/>
      </rPr>
      <t> – areas with a mixture of constructed materials and vegetation. Impervious surfaces account for 50% to 79% of the total cover. These areas most commonly include single-family housing units.</t>
    </r>
  </si>
  <si>
    <r>
      <rPr>
        <b/>
        <sz val="11"/>
        <color theme="1"/>
        <rFont val="Calibri"/>
        <family val="2"/>
        <scheme val="minor"/>
      </rPr>
      <t>Developed High Intensity</t>
    </r>
    <r>
      <rPr>
        <sz val="11"/>
        <color theme="1"/>
        <rFont val="Calibri"/>
        <family val="2"/>
        <scheme val="minor"/>
      </rPr>
      <t> -highly developed areas where people reside or work in high numbers. Examples include apartment complexes, row houses and commercial/industrial. Impervious surfaces account for 80% to 100% of the total cover.</t>
    </r>
  </si>
  <si>
    <t>Natural</t>
  </si>
  <si>
    <r>
      <rPr>
        <b/>
        <sz val="11"/>
        <color theme="1"/>
        <rFont val="Calibri"/>
        <family val="2"/>
        <scheme val="minor"/>
      </rPr>
      <t>Barren Land (Rock/Sand/Clay)</t>
    </r>
    <r>
      <rPr>
        <sz val="11"/>
        <color theme="1"/>
        <rFont val="Calibri"/>
        <family val="2"/>
        <scheme val="minor"/>
      </rPr>
      <t> - areas of bedrock, desert pavement, scarps, talus, slides, volcanic material, glacial debris, sand dunes, strip mines, gravel pits and other accumulations of earthen material. Generally, vegetation accounts for less than 15% of total cover.</t>
    </r>
  </si>
  <si>
    <r>
      <rPr>
        <b/>
        <sz val="11"/>
        <color theme="1"/>
        <rFont val="Calibri"/>
        <family val="2"/>
        <scheme val="minor"/>
      </rPr>
      <t>Deciduous Forest</t>
    </r>
    <r>
      <rPr>
        <sz val="11"/>
        <color theme="1"/>
        <rFont val="Calibri"/>
        <family val="2"/>
        <scheme val="minor"/>
      </rPr>
      <t> - areas dominated by trees generally greater than 5 meters tall, and greater than 20% of total vegetation cover. More than 75% of the tree species shed foliage simultaneously in response to seasonal change.</t>
    </r>
  </si>
  <si>
    <r>
      <rPr>
        <b/>
        <sz val="11"/>
        <color theme="1"/>
        <rFont val="Calibri"/>
        <family val="2"/>
        <scheme val="minor"/>
      </rPr>
      <t>Evergreen Forest</t>
    </r>
    <r>
      <rPr>
        <sz val="11"/>
        <color theme="1"/>
        <rFont val="Calibri"/>
        <family val="2"/>
        <scheme val="minor"/>
      </rPr>
      <t> - areas dominated by trees generally greater than 5 meters tall, and greater than 20% of total vegetation cover. More than 75% of the tree species maintain their leaves all year. Canopy is never without green foliage.</t>
    </r>
  </si>
  <si>
    <r>
      <rPr>
        <b/>
        <sz val="11"/>
        <color theme="1"/>
        <rFont val="Calibri"/>
        <family val="2"/>
        <scheme val="minor"/>
      </rPr>
      <t>Mixed Forest</t>
    </r>
    <r>
      <rPr>
        <sz val="11"/>
        <color theme="1"/>
        <rFont val="Calibri"/>
        <family val="2"/>
        <scheme val="minor"/>
      </rPr>
      <t> - areas dominated by trees generally greater than 5 meters tall, and greater than 20% of total vegetation cover. Neither deciduous nor evergreen species are greater than 75% of total tree cover.</t>
    </r>
  </si>
  <si>
    <r>
      <rPr>
        <b/>
        <sz val="11"/>
        <color theme="1"/>
        <rFont val="Calibri"/>
        <family val="2"/>
        <scheme val="minor"/>
      </rPr>
      <t>Shrub/Scrub </t>
    </r>
    <r>
      <rPr>
        <sz val="11"/>
        <color theme="1"/>
        <rFont val="Calibri"/>
        <family val="2"/>
        <scheme val="minor"/>
      </rPr>
      <t>- areas dominated by shrubs; less than 5 meters tall with shrub canopy typically greater than 20% of total vegetation. This class includes true shrubs, young trees in an early successional stage or trees stunted from environmental conditions.</t>
    </r>
  </si>
  <si>
    <r>
      <rPr>
        <b/>
        <sz val="11"/>
        <color theme="1"/>
        <rFont val="Calibri"/>
        <family val="2"/>
        <scheme val="minor"/>
      </rPr>
      <t>Grassland/Herbaceou</t>
    </r>
    <r>
      <rPr>
        <sz val="11"/>
        <color theme="1"/>
        <rFont val="Calibri"/>
        <family val="2"/>
        <scheme val="minor"/>
      </rPr>
      <t>s - areas dominated by gramanoid or herbaceous vegetation, generally greater than 80% of total vegetation. These areas are not subject to intensive management such as tilling, but can be utilized for grazing.</t>
    </r>
  </si>
  <si>
    <r>
      <rPr>
        <b/>
        <sz val="11"/>
        <color theme="1"/>
        <rFont val="Calibri"/>
        <family val="2"/>
        <scheme val="minor"/>
      </rPr>
      <t>Pasture/Hay</t>
    </r>
    <r>
      <rPr>
        <sz val="11"/>
        <color theme="1"/>
        <rFont val="Calibri"/>
        <family val="2"/>
        <scheme val="minor"/>
      </rPr>
      <t> – areas of grasses, legumes, or grass-legume mixtures planted for livestock grazing or the production of seed or hay crops, typically on a perennial cycle. Pasture/hay vegetation accounts for greater than 20% of total vegetation.</t>
    </r>
  </si>
  <si>
    <r>
      <rPr>
        <b/>
        <sz val="11"/>
        <color theme="1"/>
        <rFont val="Calibri"/>
        <family val="2"/>
        <scheme val="minor"/>
      </rPr>
      <t>Cultivated Crops</t>
    </r>
    <r>
      <rPr>
        <sz val="11"/>
        <color theme="1"/>
        <rFont val="Calibri"/>
        <family val="2"/>
        <scheme val="minor"/>
      </rPr>
      <t> – areas used for the production of annual crops, such as corn, soybeans, vegetables, tobacco, and cotton, and also perennial woody crops such as orchards and vineyards. Crop vegetation accounts for greater than 20% of total vegetation. This class also includes all land being actively tilled.</t>
    </r>
  </si>
  <si>
    <r>
      <rPr>
        <b/>
        <sz val="11"/>
        <color theme="1"/>
        <rFont val="Calibri"/>
        <family val="2"/>
        <scheme val="minor"/>
      </rPr>
      <t>Woody Wetlands</t>
    </r>
    <r>
      <rPr>
        <sz val="11"/>
        <color theme="1"/>
        <rFont val="Calibri"/>
        <family val="2"/>
        <scheme val="minor"/>
      </rPr>
      <t> - areas where forest or shrubland vegetation accounts for greater than 20% of vegetative cover and the soil or substrate is periodically saturated with or covered with water.</t>
    </r>
  </si>
  <si>
    <r>
      <rPr>
        <b/>
        <sz val="11"/>
        <color theme="1"/>
        <rFont val="Calibri"/>
        <family val="2"/>
        <scheme val="minor"/>
      </rPr>
      <t>Emergent Herbaceous Wetlands</t>
    </r>
    <r>
      <rPr>
        <sz val="11"/>
        <color theme="1"/>
        <rFont val="Calibri"/>
        <family val="2"/>
        <scheme val="minor"/>
      </rPr>
      <t> - Areas where perennial herbaceous vegetation accounts for greater than 80% of vegetative cover and the soil or substrate is periodically saturated with or covered with water.</t>
    </r>
  </si>
  <si>
    <t xml:space="preserve">Sector </t>
  </si>
  <si>
    <t xml:space="preserve">Land Use Applied </t>
  </si>
  <si>
    <t xml:space="preserve">Definition </t>
  </si>
  <si>
    <t>Barnyard Runoff Control</t>
  </si>
  <si>
    <t>Feeding Space</t>
  </si>
  <si>
    <t xml:space="preserve">Includes the installation of practices to control runoff from barnyard areas.  This includes practices such as roof runoff control, diversion of clean water from entering the barnyard and control of runoff from barnyard areas.  </t>
  </si>
  <si>
    <t>Conservation Tillage</t>
  </si>
  <si>
    <t>Conservation tillage requires: (a) a minimum 30% residue coverage at the time of planting, and (b) a non-inversion tillage method.</t>
  </si>
  <si>
    <t>Cover Crop</t>
  </si>
  <si>
    <t>A short-term crop grown after the main cropping season that reduces nutrient losses to ground and surface water by sequestering nutrients.</t>
  </si>
  <si>
    <t>N/A - Load Reduction BMP</t>
  </si>
  <si>
    <t xml:space="preserve">Dairy Precision Feeding reduces the quantity of phosphorus and nitrogen fed to livestock by formulating diets within 110% of Nutritional Research Council recommended level in order to minimize the excretion of nutrients without negatively affecting milk production. </t>
  </si>
  <si>
    <t>Riparian Grass Buffer</t>
  </si>
  <si>
    <t>Cultivated Crops or Pasture/Hay</t>
  </si>
  <si>
    <t>Grass buffers are linear strips of grass or other non-woody vegetation maintained to help filter nutrients, sediment and other pollutants from runoff.  The recommended buffer width for buffers is 100 feet, with a 35 feet minimum width required.</t>
  </si>
  <si>
    <t>Loafing Lot Management</t>
  </si>
  <si>
    <t xml:space="preserve">The stabilization of areas frequently and intensively used by people, animals or vehicles by establishing vegetative cover, surfacing with suitable materials, and/or installing needed structures.  </t>
  </si>
  <si>
    <t>Nutrient Management</t>
  </si>
  <si>
    <t>Managing the amount (rate), source, placement (method of application), and timing of plant nutrient and soil amendment applications for efficient use by crops and reduced losses to the environment.  If applicable, this can include addressing the issues from farmstead areas as it relates to non‐point sources of pollutants.</t>
  </si>
  <si>
    <t>Off Stream Watering without Fencing</t>
  </si>
  <si>
    <t xml:space="preserve">This BMP requires the use of alternative drinking water sources such as permanent or portable livestock water troughs placed away from the stream corridor. Implementing off-stream shade for livestock is encouraged where applicable. The source of water supplied to the facilities can be from any source including pipelines, spring developments, water wells, and ponds. In-stream watering facilities such as stream crossings or access points are not considered in this definition. </t>
  </si>
  <si>
    <t>Precision Intensive Rotational/Prescribed Grazing</t>
  </si>
  <si>
    <t xml:space="preserve">This practice utilizes a range of pasture management and grazing techniques to improve the quality and quantity of the forages grown on pastures and reduce the impact of animal travel lanes, animal concentration areas or other degraded areas. </t>
  </si>
  <si>
    <t>Riparian Forest Buffer</t>
  </si>
  <si>
    <t>Forest buffers are linear wooded areas that help filter nutrients, sediments and other pollutants from runoff as well as remove nutrients from groundwater.  The recommended buffer width is 100 feet, with a 35 feet minimum width required.</t>
  </si>
  <si>
    <t>Soil Conservation and Water Quality Plans</t>
  </si>
  <si>
    <t>Farm conservation plans are a combination of agronomic, management and engineered practices that protect and improve soil productivity and water quality, and to prevent deterioration of natural resources on all or part of a farm.</t>
  </si>
  <si>
    <t xml:space="preserve">Tree Planting </t>
  </si>
  <si>
    <t xml:space="preserve">Tree planting includes any tree planting, except those used to establish riparian forest buffers, targeting lands that are highly erodible or identified as critical resource areas. </t>
  </si>
  <si>
    <t xml:space="preserve">Waste Management System </t>
  </si>
  <si>
    <t>A system for the mechanical, chemical or biological treatment of agricultural wastes</t>
  </si>
  <si>
    <t>Waste Storage Facility</t>
  </si>
  <si>
    <t>Any structure designed for collection, transfer and storage of manures and associated wastes generated from the confined portion of animal operations and complies with NRCS 313 (Waste Storage Facility) or NRCS 359 (Waste Treatment Lagoon) practice standards.</t>
  </si>
  <si>
    <t>Wetland Enhancement</t>
  </si>
  <si>
    <t xml:space="preserve">Enhance wetlands by manipulation of the physical, chemical, or biological characteristics of a site with the goal of heightening, intensifying or improving functions of a wetland. </t>
  </si>
  <si>
    <t>Wetland Restoration/Creation</t>
  </si>
  <si>
    <t>Establish or create wetlands in a floodplain or headwater by manipulation of the physical, chemical, or biological characteristics to develop a wetland where one did not previously exist.</t>
  </si>
  <si>
    <t>Green Infrastructure</t>
  </si>
  <si>
    <t>Bioretention/raingardens - A/B soils, no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</si>
  <si>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  This BMP has no underdrain and is in A or B soil.</t>
  </si>
  <si>
    <t>Bioretention/raingardens - A/B soils,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</si>
  <si>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t>
  </si>
  <si>
    <t>Bioretention/raingardens - C/D soils,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</si>
  <si>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  This BMP has an underdrain and is in C or D soil.</t>
  </si>
  <si>
    <t>Disconnection of Rooftop Runoff</t>
  </si>
  <si>
    <t>Direct runoff from residential rooftop areas and upland overland runoff flow to designated pervious areas to reduce runoff volumes and rates.</t>
  </si>
  <si>
    <t>Vegetated Filter Strip</t>
  </si>
  <si>
    <t>Urban filter strips are stable areas with vegetated cover on flat or gently sloping land. Runoff entering the filter strip must be in the form of sheet-flow and must enter at a non-erosive rate for the site-specific soil conditions.</t>
  </si>
  <si>
    <t>Forest Planting</t>
  </si>
  <si>
    <t>Urban forest planting includes trees planted in a contiguous area to establish forest-like conditions, with minimal mowing as needed to aid tree and understory establishment.</t>
  </si>
  <si>
    <t>Vegetated Swale</t>
  </si>
  <si>
    <t>The natural drainage paths, or properly designed vegetated channels, can be used instead of constructing underground storm sewers or concrete open channels to increase time of concentration, reduce the peak discharge, and provide infiltration.</t>
  </si>
  <si>
    <t>Grassed Waterway</t>
  </si>
  <si>
    <t>A open vegetated channel used to convey runoff and to provide treatment by filtering out pollutants and sediments.</t>
  </si>
  <si>
    <t>Green roof system</t>
  </si>
  <si>
    <t>Capture runoff by a layer of vegetation and soil installed on top of a conventional flat or sloped roof. The rooftop vegetation allows evaporation and evapotranspiration processes to reduce volume and discharge rate of runoff entering conveyance system</t>
  </si>
  <si>
    <t>Impervious Disconnection to amended soils</t>
  </si>
  <si>
    <t>Disconnecting existing impervious area runoff from stormwater drainage systems such as directing rooftops and/or on-lot impervious surfaces to pervious areas with amended soils.</t>
  </si>
  <si>
    <t>Permeable/Porous Pavement w/o Sand, Veg. - A/B soils, no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</si>
  <si>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no underdrain, has sand and/or vegetation and is in A or B soil.</t>
  </si>
  <si>
    <t>Permeable/Porous Pavement w/o Sand, Veg. - A/B soils, underdrain</t>
  </si>
  <si>
    <t xml:space="preserve">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has sand and/or vegetation and is in A or B soil. </t>
  </si>
  <si>
    <t>Permeable/Porous Pavement w/o Sand, Veg. - C/D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</si>
  <si>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has sand and/or vegetation and is in C or D soil.</t>
  </si>
  <si>
    <t>Permeable/Porous Pavement w/Sand, Veg. - A/B soils, no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</si>
  <si>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no underdrain, no sand or vegetation and is in A or B soil.</t>
  </si>
  <si>
    <t>Permeable/Porous Pavement w/Sand, Veg. - A/B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</si>
  <si>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no sand or vegetation and is in A or B soil.</t>
  </si>
  <si>
    <t>Permeable/Porous Pavement w/Sand, Veg. - C/D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</si>
  <si>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no sand or vegetation and is in C or D soil.</t>
  </si>
  <si>
    <t>Planter boxes/Stormwater Planters</t>
  </si>
  <si>
    <t>Small landscaped stormwater treatment devices that can be designed as infiltration or filtering practices. Stormwater planters use soil infiltration and biogeochemical processes to decrease stormwater quantity and improve water quality.</t>
  </si>
  <si>
    <t>Rain Barrels and Cisterns</t>
  </si>
  <si>
    <t>Capture and store stormwater runoff to be used for irrigation systems or filtered and reused for non-contact activities.</t>
  </si>
  <si>
    <t>Tree Planting</t>
  </si>
  <si>
    <t xml:space="preserve">Tree plantings on developed land (turf grass or impervious) that result in an increase in tree canopy but are not intended to result in forest-like conditions. </t>
  </si>
  <si>
    <t>Vegetated Open Channels</t>
  </si>
  <si>
    <t xml:space="preserve">Open channels are practices that convey stormwater runoff and provide treatment as the water is conveyed.  Runoff passes through either vegetation in the channel, subsoil matrix, and/or is infiltrated into the underlying soils. </t>
  </si>
  <si>
    <t>Open Channel Systems</t>
  </si>
  <si>
    <t>Bioswale</t>
  </si>
  <si>
    <t>With a bioswale, the load is reduced because, unlike other open channel designs, there is now infiltration into the soil.  A bioswale is designed to function as a bioretention area.</t>
  </si>
  <si>
    <t>Terrace/Diversion Terrace</t>
  </si>
  <si>
    <t>A channel with a supporting ridge on the lower side constructed across the slope to divert water from areas where it is in excess to sites where it can be used or disposed of safely. Diversions differ from terraces in that they are individually designed.</t>
  </si>
  <si>
    <t xml:space="preserve">Stormwater Filtering Practices </t>
  </si>
  <si>
    <t>Filter Strip Runoff Reduction</t>
  </si>
  <si>
    <t xml:space="preserve">Urban filter strips are stable areas with vegetated cover on flat or gently sloping land. Runoff entering the filter strip must be in the form of sheet-flow and must enter at a non-erosive rate for the site-specific soil conditions. A 0.4 design ratio of filter strip length to impervious flow length is recommended for runoff reduction urban filter strips. </t>
  </si>
  <si>
    <t>Filtering Practices/Underground Sand Filter</t>
  </si>
  <si>
    <t>Stormwater filtering systems capture and temporarily store the WQv and pass it through a filter bed of sand, organic matter, or soil. Filtered runoff may be collected and returned to the conveyance system, or allowed to partially exfiltrate into the soil.</t>
  </si>
  <si>
    <t>Stormwater Infiltration</t>
  </si>
  <si>
    <t>Dry Well</t>
  </si>
  <si>
    <t>An infiltration practice similar in design to the infiltration trench, and best suited for treatment of rooftop runoff.</t>
  </si>
  <si>
    <t>infiltration Basin</t>
  </si>
  <si>
    <t>An infiltration practice that stores the water quality volume in a shallow depression, before it is infiltrated it into the ground.</t>
  </si>
  <si>
    <t>Infiltration Practices w/o Sand, Veg. - A/B soils, no underdrain</t>
  </si>
  <si>
    <t>A depression to form an infiltration basin where sediment is trapped and water infiltrates the soil.  Sand layers and vegetation are not required. No underdrains are associated with infiltration basins and trenches, because by definition these systems provide complete infiltration.  Design specifications require infiltration basins and trenches to be built in A or B soil types.</t>
  </si>
  <si>
    <t>Infiltration Trench</t>
  </si>
  <si>
    <t>An infiltration practice that stores the water quality volume in the void spaces of a gravel trench before it is infiltrated into the ground.</t>
  </si>
  <si>
    <t>Subsurface Drain</t>
  </si>
  <si>
    <t>The removal of excess surface water or ground water from land by means of subsurface drains.</t>
  </si>
  <si>
    <t>Underground infiltration system</t>
  </si>
  <si>
    <t>A filtering practice that treats stormwater as it flows through underground settling and filtering chambers.</t>
  </si>
  <si>
    <t>Stormwater Ponds</t>
  </si>
  <si>
    <t>Dry Extended Detention Ponds</t>
  </si>
  <si>
    <t>A stormwater design feature that provides for the gradual release of a volume of water over a 12 to 48 hour interval in order to increase settling of urban pollutants and protect downstream channels from frequent storm events.</t>
  </si>
  <si>
    <t>Wet Extended Detention Pond</t>
  </si>
  <si>
    <t>Sediment Basin</t>
  </si>
  <si>
    <t>basin in which stormwater is held for a period of time during which the heavier solids settle to the bottom and the lighter materials float to the surface. </t>
  </si>
  <si>
    <t>A land depression or impoundment created for the detention or retention of stormwater runoff.</t>
  </si>
  <si>
    <t>Stormwater Wetlands</t>
  </si>
  <si>
    <t>Constructed Wetland/Stormwater Wetland</t>
  </si>
  <si>
    <t>Stormwater wetlands are practices that create shallow marsh areas to treat urban stormwater and often incorporate small permanent pools and/or extended detention storage to achieve the full WQv.</t>
  </si>
  <si>
    <t>Wetland Creation, Shallow Wetland/Pond/Wetland System/Pocket Wetland</t>
  </si>
  <si>
    <t>Stream</t>
  </si>
  <si>
    <t xml:space="preserve">Riparian Forest Buffer </t>
  </si>
  <si>
    <t xml:space="preserve">Forest buffers are linear wooded areas that help filter nutrients, sediments and other pollutants from runoff as well as remove nutrients from groundwater.  The recommended buffer width is 100 feet, with a 35 feet minimum width required. </t>
  </si>
  <si>
    <t>Stream Restoration (feet)</t>
  </si>
  <si>
    <t>Stream restoration is a change to the stream corridor that improves the  stream ecosystem by restoring the natural hydrology and landscape of a stream, and helps improve habitat and water quality conditions in degraded streams.</t>
  </si>
  <si>
    <t>Wetland Rehabilitation</t>
  </si>
  <si>
    <t xml:space="preserve">Rehabilitate wetlands by manipulation of the physical, chemical, or biological characteristics of a site with the goal of returning natural/historic functions to a degraded wetland. </t>
  </si>
  <si>
    <t>Street Sweeping</t>
  </si>
  <si>
    <t>Vacuum/Advanced Sweeping Technology - 1 pass/12 weeks</t>
  </si>
  <si>
    <t>Sweeper is equipped with a sweeping head which creates suction and uses forced air to transfer street debris into the hopper or sweeper is equipped with a high power vacuum to suction debris from street surface. Must pass the same street every twelve weeks.</t>
  </si>
  <si>
    <t>Vacuum/Advanced Sweeping Technology - 1 pass/2 weeks</t>
  </si>
  <si>
    <t>Sweeper is equipped with a sweeping head which creates suction and uses forced air to transfer street debris into the hopper or sweeper is equipped with a high power vacuum to suction debris from street surface. Must pass the same street once every two weeks.</t>
  </si>
  <si>
    <t>Vacuum/Advanced Sweeping Technology - 1 pass/4 weeks</t>
  </si>
  <si>
    <t>Sweeper is equipped with a sweeping head which creates suction and uses forced air to transfer street debris into the hopper or sweeper is equipped with a high power vacuum to suction debris from street surface. Must pass the same street every four weeks.</t>
  </si>
  <si>
    <t>Vacuum/Advanced Sweeping Technology - 1 pass/8 weeks</t>
  </si>
  <si>
    <t>Sweeper is equipped with a sweeping head which creates suction and uses forced air to transfer street debris into the hopper or sweeper is equipped with a high power vacuum to suction debris from street surface. Must pass the same street every eight weeks.</t>
  </si>
  <si>
    <t>Vacuum/Advanced Sweeping Technology - 1 pass/week</t>
  </si>
  <si>
    <t>Sweeper is equipped with a sweeping head which creates suction and uses forced air to transfer street debris into the hopper or sweeper is equipped with a high power vacuum to suction debris from street surface. Must pass the same street once a week.</t>
  </si>
  <si>
    <t>Vacuum/Advanced Sweeping Technology - 2 pass/week</t>
  </si>
  <si>
    <t>Sweeper is equipped with a sweeping head which creates suction and uses forced air to transfer street debris into the hopper or sweeper is equipped with a high power vacuum to suction debris from street surface. Must pass the same street twice a week.</t>
  </si>
  <si>
    <t>Vacuum/Advanced Sweeping Technology - fall 1 pass/1-2 weeks else monthly</t>
  </si>
  <si>
    <t>Sweeper is equipped with a sweeping head which creates suction and uses forced air to transfer street debris into the hopper or sweeper is equipped with a high power vacuum to suction debris from street surface.  Must pass once every week from March to April, October to November and monthly otherwise.</t>
  </si>
  <si>
    <t>Vacuum/Advanced Sweeping Technology - spring 1 pass/1-2 weeks else monthly</t>
  </si>
  <si>
    <t>Sweeper is equipped with a sweeping head which creates suction and uses forced air to transfer street debris into the hopper or sweeper is equipped with a high power vacuum to suction debris from street surface. Must pass once every week from March to April and monthly otherwise.</t>
  </si>
  <si>
    <t>Urban Nutrient Management Plans</t>
  </si>
  <si>
    <t>Nutrient Management Plan High Risk Lawn</t>
  </si>
  <si>
    <t xml:space="preserve">An urban nutrient management plan is a written, site-specific plan which addresses how the major plant nutrients (nitrogen, phosphorus and potassium) are to be annually managed for expected turf and landscape plants and for the protection of water quality.  The goal of an urban or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  This BMP is for lawns with a high risk of nutrient export. </t>
  </si>
  <si>
    <t>Nutrient Management Plan Low Risk Lawn</t>
  </si>
  <si>
    <t>An urban nutrient management plan is a written, site-specific plan which addresses how the major plant nutrients (nitrogen, phosphorus and potassium) are to be annually managed for expected turf and landscape plants and for the protection of water quality.  The goal of an urban or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  This BMP is for lawns with a low risk of nutrient export.</t>
  </si>
  <si>
    <t>An urban nutrient management plan is a written, site-specific plan which addresses how the major plant nutrients (nitrogen, phosphorus and potassium) are to be annually managed for expected turf and landscape plants and for the protection of water quality.  The goal of an urban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t>
  </si>
  <si>
    <t>Green_Infrastructure</t>
  </si>
  <si>
    <t>Open_Channel_Systems</t>
  </si>
  <si>
    <t>Nutrient Management/Fertilizer Application</t>
  </si>
  <si>
    <t xml:space="preserve">Stormwater_Filtering_Practices </t>
  </si>
  <si>
    <t>Stormwater_Infiltration</t>
  </si>
  <si>
    <t>Stormwater_Ponds</t>
  </si>
  <si>
    <t>Stormwater_Wetlands</t>
  </si>
  <si>
    <t>Street_Sweeping</t>
  </si>
  <si>
    <t>Urban_Nutrient_Management_Plans</t>
  </si>
  <si>
    <t>Open Space</t>
  </si>
  <si>
    <t>Low Intensity Development</t>
  </si>
  <si>
    <t>Medium Intensity Development</t>
  </si>
  <si>
    <t>High Intensity Development</t>
  </si>
  <si>
    <t>HelperColumn</t>
  </si>
  <si>
    <t>Phosphorus Efficiency</t>
  </si>
  <si>
    <t>Phosphorus Reduction</t>
  </si>
  <si>
    <t xml:space="preserve">Pounds/acre/year based on land use BEFORE practice installed </t>
  </si>
  <si>
    <t>REDUCTION (pounds/acre/year)</t>
  </si>
  <si>
    <t>Waste Management System</t>
  </si>
  <si>
    <t> 1.19</t>
  </si>
  <si>
    <t>Nitrogen Efficiency</t>
  </si>
  <si>
    <t>Nitrogen Reduction</t>
  </si>
  <si>
    <t> 5.92</t>
  </si>
  <si>
    <t>Filter strip/Vegetated Filter Strip/Grass Buffer</t>
  </si>
  <si>
    <t>Roadside Ditch Management</t>
  </si>
  <si>
    <t>Open SpaceRoadside Ditch Management</t>
  </si>
  <si>
    <t xml:space="preserve">Roadside Ditch Management </t>
  </si>
  <si>
    <t xml:space="preserve">Chesapeake Bay Program. (2022). Chesapeake Assessment and Scenario Tool Version 2019. Chesapeake Bay Program Office. </t>
  </si>
  <si>
    <t>Harmel, D, Potter S, Casebolt P, Reckhow, K., Green C., and Haney R. (2006). Compilation of measured nutrient load data for agricultural land uses in the United States. Journal of the American Water Resources Association.</t>
  </si>
  <si>
    <t>NOAA. (2022). Dune Restoration Increases Flood Protection and Access for Community. https://coast.noaa.gov/digitalcoast/training/cardiff-state-beach.htm</t>
  </si>
  <si>
    <t>NRCS. (2011). Assessment of the Effects of Conservation Practices on Conservation Effects Assessment Project (CEAP) Cultivated Cropland in the Chesapeake Bay Region.</t>
  </si>
  <si>
    <t>NYSDEC. (2016). New York State Standards and Specifications for Erosion and Sediment Control: Section 5 Sediment Control. https://www.dec.ny.gov/docs/water_pdf/section5sedcon.pd</t>
  </si>
  <si>
    <t>NYSDEC. (2023). Stormwater Permit for Construction Activity. Division of Water, New York State Department of Environmental Conservation. 625 Broadway, Albany, New York</t>
  </si>
  <si>
    <t>Schueler, T. (1987). Controlling Urban Runoff: a Practical Manual for Planning and Designing Urban BMPs. Metropolitan Washington Council of Governments Washington, DC. https://www.mwcog.org/documents/1987/07/01/controlling-urban-runoff-bmp-stormwater</t>
  </si>
  <si>
    <t xml:space="preserve">University of California, Santa Barbara. (2022). Explore Beaches: Beach Nourishment. https://explorebeaches.msi.ucsb.edu/beach-health/beach-nourishment </t>
  </si>
  <si>
    <t>US EPA. (1999). Protocol for Developing Nutrient TMDLs. EPA 841 -B-99-007. Office of Water (4503F), United States Environmental Protection Agency, Washington D.C.</t>
  </si>
  <si>
    <t>USDA. (2022). Natural Resources Conservation Services: Field Office Technical Guide for NY. https://efotg.sc.egov.usda.gov/#/state/NY/documents</t>
  </si>
  <si>
    <t xml:space="preserve">USEPA. (May 2022). Chesapeake Bay Program Grant Guidance. U.S Environmental Protection Agency, Washington, DC. </t>
  </si>
  <si>
    <t xml:space="preserve">Worrall, F., Burt, T.P. (1999). The impact of the land use change on water quality at the catchment scale: the use export coefficient and structural models. J. Hydrol. 221 (1–2), 75–90. https://doi.org/10.1016/S0022-1694(99)00084-0. </t>
  </si>
  <si>
    <t>U.S. Environmental Protection Agency, Wright Water Engineers, Inc., Geosyntec Consultants for the Water Research Foundation, the American Society of Civil Engineers, Environmental and Water Resources Institute, the American Public Works Association, and the Federal Highway Administration. (2020). International Stormwater BMP Database Version 2019. https://bmpdatabase.org.</t>
  </si>
  <si>
    <t>Tab</t>
  </si>
  <si>
    <t>Edwards, W. M., Simpson, E. C, Frere, M. H. (1972). Nutrient content of barnyard runoff water. Journal of Environmental Quality 1(4): 401-405.</t>
  </si>
  <si>
    <t>Description</t>
  </si>
  <si>
    <r>
      <t xml:space="preserve">All BMPs reported in </t>
    </r>
    <r>
      <rPr>
        <b/>
        <sz val="11"/>
        <color theme="1"/>
        <rFont val="Calibri"/>
        <family val="2"/>
        <scheme val="minor"/>
      </rPr>
      <t xml:space="preserve">acres </t>
    </r>
    <r>
      <rPr>
        <sz val="11"/>
        <color theme="1"/>
        <rFont val="Calibri"/>
        <family val="2"/>
        <scheme val="minor"/>
      </rPr>
      <t>except for:</t>
    </r>
  </si>
  <si>
    <t>Total Phosphorus Reduction from BMPs (lbs/yr)</t>
  </si>
  <si>
    <t xml:space="preserve">Installation of a suite of practices to correct road-related erosion problems for paved and unpaved municipal roads and road drainage culverts. Practices may include drainage ditch installation and upgrades, turnouts, removal of high road shoulders, and stabilization of drainage culverts. </t>
  </si>
  <si>
    <t>VTDEC. (2022). Standard Operating Procedures for Tracking &amp; Accounting of Developed Lands Regulatory Projects &amp; Non-Regulatory Clean Water Projects. https://anr.vermont.gov/content/standard-operating-procedures-tracking-accounting-developed-lands-regulatory-projects-non</t>
  </si>
  <si>
    <t>NYSDEC. (2023). Nonpoint Source Guidance and Technical Assiatance. https://dec.ny.gov/environmental-protection/water/water-quality/nps-program/guidance-and-technical-assistance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</si>
</sst>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b/>
      <sz val="13"/>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sz val="11"/>
      <name val="Calibri"/>
      <family val="2"/>
      <scheme val="minor"/>
    </font>
    <font>
      <b/>
      <sz val="10"/>
      <color theme="1"/>
      <name val="Calibri"/>
      <family val="2"/>
      <scheme val="minor"/>
    </font>
    <font>
      <b/>
      <sz val="10"/>
      <name val="Calibri"/>
      <family val="2"/>
      <scheme val="minor"/>
    </font>
    <font>
      <sz val="8"/>
      <name val="Calibri"/>
      <family val="2"/>
      <scheme val="minor"/>
    </font>
    <font>
      <sz val="10"/>
      <color theme="1"/>
      <name val="Calibri"/>
      <family val="2"/>
      <scheme val="minor"/>
    </font>
    <font>
      <sz val="10"/>
      <name val="Calibri"/>
      <family val="2"/>
      <scheme val="minor"/>
    </font>
    <font>
      <b/>
      <sz val="12"/>
      <name val="Calibri"/>
      <family val="2"/>
      <scheme val="minor"/>
    </font>
    <font>
      <sz val="11"/>
      <color rgb="FF000000"/>
      <name val="Calibri"/>
      <family val="2"/>
      <scheme val="minor"/>
    </font>
    <font>
      <sz val="8"/>
      <name val="Arial"/>
      <family val="2"/>
    </font>
    <font>
      <sz val="11"/>
      <color rgb="FF3F3F3F"/>
      <name val="Calibri"/>
      <family val="2"/>
      <scheme val="minor"/>
    </font>
    <font>
      <b/>
      <sz val="11"/>
      <color rgb="FF000000"/>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rgb="FF000000"/>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style="thin">
        <color rgb="FF7F7F7F"/>
      </left>
      <right style="thin">
        <color rgb="FF7F7F7F"/>
      </right>
      <top style="thin">
        <color theme="0" tint="-0.499984740745262"/>
      </top>
      <bottom style="thin">
        <color rgb="FF7F7F7F"/>
      </bottom>
      <diagonal/>
    </border>
    <border>
      <left style="thin">
        <color rgb="FF7F7F7F"/>
      </left>
      <right style="thin">
        <color rgb="FF7F7F7F"/>
      </right>
      <top style="thin">
        <color rgb="FF7F7F7F"/>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3F3F3F"/>
      </left>
      <right/>
      <top/>
      <bottom style="thin">
        <color rgb="FF3F3F3F"/>
      </bottom>
      <diagonal/>
    </border>
    <border>
      <left/>
      <right style="thin">
        <color theme="0" tint="-0.34998626667073579"/>
      </right>
      <top style="thin">
        <color theme="0" tint="-0.34998626667073579"/>
      </top>
      <bottom style="thin">
        <color theme="0" tint="-0.34998626667073579"/>
      </bottom>
      <diagonal/>
    </border>
  </borders>
  <cellStyleXfs count="7">
    <xf numFmtId="0" fontId="0" fillId="0" borderId="0"/>
    <xf numFmtId="0" fontId="2" fillId="0" borderId="1" applyNumberFormat="0" applyFill="0" applyAlignment="0" applyProtection="0"/>
    <xf numFmtId="0" fontId="3" fillId="2" borderId="2" applyNumberFormat="0" applyAlignment="0" applyProtection="0"/>
    <xf numFmtId="0" fontId="4" fillId="3" borderId="3" applyNumberFormat="0" applyAlignment="0" applyProtection="0"/>
    <xf numFmtId="0" fontId="1" fillId="4" borderId="4" applyNumberFormat="0" applyFont="0" applyAlignment="0" applyProtection="0"/>
    <xf numFmtId="0" fontId="5" fillId="0" borderId="0" applyNumberFormat="0" applyFill="0" applyBorder="0" applyAlignment="0" applyProtection="0"/>
    <xf numFmtId="0" fontId="15" fillId="0" borderId="0"/>
  </cellStyleXfs>
  <cellXfs count="59">
    <xf numFmtId="0" fontId="0" fillId="0" borderId="0" xfId="0"/>
    <xf numFmtId="0" fontId="7" fillId="5" borderId="0" xfId="0" applyFont="1" applyFill="1"/>
    <xf numFmtId="0" fontId="0" fillId="5" borderId="0" xfId="0" applyFill="1"/>
    <xf numFmtId="0" fontId="0" fillId="0" borderId="0" xfId="0" applyAlignment="1">
      <alignment wrapText="1"/>
    </xf>
    <xf numFmtId="0" fontId="0" fillId="0" borderId="0" xfId="0" applyAlignment="1"/>
    <xf numFmtId="0" fontId="8" fillId="0" borderId="0" xfId="0" applyFont="1"/>
    <xf numFmtId="0" fontId="9" fillId="0" borderId="0" xfId="0" applyFont="1"/>
    <xf numFmtId="2" fontId="11" fillId="8" borderId="5" xfId="0" applyNumberFormat="1" applyFont="1" applyFill="1" applyBorder="1" applyAlignment="1">
      <alignment vertical="center" wrapText="1"/>
    </xf>
    <xf numFmtId="2" fontId="12" fillId="7" borderId="7" xfId="0" applyNumberFormat="1" applyFont="1" applyFill="1" applyBorder="1" applyAlignment="1">
      <alignment vertical="center" wrapText="1"/>
    </xf>
    <xf numFmtId="0" fontId="12" fillId="0" borderId="0" xfId="0" applyFont="1"/>
    <xf numFmtId="0" fontId="12" fillId="0" borderId="0" xfId="0" applyFont="1" applyAlignment="1">
      <alignment wrapText="1"/>
    </xf>
    <xf numFmtId="0" fontId="3" fillId="2" borderId="2" xfId="2"/>
    <xf numFmtId="0" fontId="3" fillId="2" borderId="9" xfId="2" applyBorder="1"/>
    <xf numFmtId="0" fontId="13" fillId="5" borderId="8" xfId="1" applyFont="1" applyFill="1" applyBorder="1" applyAlignment="1">
      <alignment wrapText="1"/>
    </xf>
    <xf numFmtId="0" fontId="13" fillId="5" borderId="11" xfId="1" applyFont="1" applyFill="1" applyBorder="1" applyAlignment="1">
      <alignment wrapText="1"/>
    </xf>
    <xf numFmtId="0" fontId="13" fillId="5" borderId="12" xfId="1" applyFont="1" applyFill="1" applyBorder="1" applyAlignment="1">
      <alignment wrapText="1"/>
    </xf>
    <xf numFmtId="0" fontId="13" fillId="5" borderId="8" xfId="1" applyFont="1" applyFill="1" applyBorder="1" applyAlignment="1">
      <alignment horizontal="center" wrapText="1"/>
    </xf>
    <xf numFmtId="0" fontId="13" fillId="5" borderId="11" xfId="1" applyFont="1" applyFill="1" applyBorder="1" applyAlignment="1">
      <alignment horizontal="center" wrapText="1"/>
    </xf>
    <xf numFmtId="0" fontId="0" fillId="5" borderId="0" xfId="0" applyFill="1" applyAlignment="1">
      <alignment horizontal="center"/>
    </xf>
    <xf numFmtId="0" fontId="0" fillId="0" borderId="0" xfId="0" applyAlignment="1">
      <alignment horizontal="center"/>
    </xf>
    <xf numFmtId="0" fontId="3" fillId="2" borderId="9" xfId="2" applyBorder="1" applyAlignment="1">
      <alignment horizontal="center"/>
    </xf>
    <xf numFmtId="0" fontId="3" fillId="2" borderId="2" xfId="2" applyAlignment="1">
      <alignment horizontal="center"/>
    </xf>
    <xf numFmtId="0" fontId="0" fillId="9" borderId="6" xfId="0" applyFill="1" applyBorder="1" applyAlignment="1">
      <alignment vertical="top"/>
    </xf>
    <xf numFmtId="0" fontId="0" fillId="9" borderId="6" xfId="0" applyFill="1" applyBorder="1" applyAlignment="1">
      <alignment vertical="top" wrapText="1"/>
    </xf>
    <xf numFmtId="0" fontId="0" fillId="9" borderId="6" xfId="0" applyFill="1" applyBorder="1" applyAlignment="1">
      <alignment wrapText="1"/>
    </xf>
    <xf numFmtId="0" fontId="0" fillId="10" borderId="6" xfId="0" applyFill="1" applyBorder="1" applyAlignment="1">
      <alignment vertical="top"/>
    </xf>
    <xf numFmtId="0" fontId="0" fillId="10" borderId="6" xfId="0" applyFill="1" applyBorder="1" applyAlignment="1">
      <alignment vertical="top" wrapText="1"/>
    </xf>
    <xf numFmtId="0" fontId="0" fillId="6" borderId="6" xfId="0" applyFill="1" applyBorder="1" applyAlignment="1">
      <alignment vertical="top"/>
    </xf>
    <xf numFmtId="0" fontId="0" fillId="6" borderId="6" xfId="0" applyFill="1" applyBorder="1" applyAlignment="1">
      <alignment vertical="top" wrapText="1"/>
    </xf>
    <xf numFmtId="0" fontId="0" fillId="11" borderId="6" xfId="0" applyFill="1" applyBorder="1" applyAlignment="1"/>
    <xf numFmtId="0" fontId="0" fillId="11" borderId="6" xfId="0" applyFill="1" applyBorder="1" applyAlignment="1">
      <alignment wrapText="1"/>
    </xf>
    <xf numFmtId="0" fontId="0" fillId="5" borderId="0" xfId="0" applyFill="1" applyAlignment="1">
      <alignment horizontal="right"/>
    </xf>
    <xf numFmtId="49" fontId="0" fillId="0" borderId="0" xfId="0" applyNumberFormat="1"/>
    <xf numFmtId="0" fontId="0" fillId="5" borderId="0" xfId="0" applyFill="1" applyAlignment="1"/>
    <xf numFmtId="0" fontId="5" fillId="5" borderId="13" xfId="5" applyFill="1" applyBorder="1"/>
    <xf numFmtId="0" fontId="14" fillId="0" borderId="0" xfId="0" applyFont="1"/>
    <xf numFmtId="0" fontId="14" fillId="12" borderId="0" xfId="0" applyFont="1" applyFill="1"/>
    <xf numFmtId="0" fontId="7" fillId="5" borderId="6" xfId="0" applyFont="1" applyFill="1" applyBorder="1" applyAlignment="1">
      <alignment horizontal="left" vertical="center" wrapText="1"/>
    </xf>
    <xf numFmtId="2" fontId="0" fillId="0" borderId="0" xfId="0" applyNumberFormat="1" applyAlignment="1">
      <alignment horizontal="right"/>
    </xf>
    <xf numFmtId="4" fontId="4" fillId="3" borderId="10" xfId="3" applyNumberFormat="1" applyBorder="1" applyAlignment="1">
      <alignment horizontal="center"/>
    </xf>
    <xf numFmtId="0" fontId="14" fillId="12" borderId="14" xfId="0" applyFont="1" applyFill="1" applyBorder="1" applyAlignment="1">
      <alignment horizontal="left" vertical="center"/>
    </xf>
    <xf numFmtId="164" fontId="16" fillId="3" borderId="6" xfId="3" applyNumberFormat="1" applyFont="1" applyBorder="1"/>
    <xf numFmtId="0" fontId="0" fillId="0" borderId="0" xfId="0"/>
    <xf numFmtId="0" fontId="0" fillId="5" borderId="0" xfId="0" applyFill="1"/>
    <xf numFmtId="0" fontId="0" fillId="5" borderId="0" xfId="0" applyFill="1" applyAlignment="1">
      <alignment wrapText="1"/>
    </xf>
    <xf numFmtId="2" fontId="4" fillId="3" borderId="10" xfId="3" applyNumberFormat="1" applyBorder="1" applyAlignment="1">
      <alignment horizontal="center"/>
    </xf>
    <xf numFmtId="0" fontId="14" fillId="12" borderId="0" xfId="0" applyFont="1" applyFill="1" applyAlignment="1">
      <alignment horizontal="left" vertical="center"/>
    </xf>
    <xf numFmtId="0" fontId="17" fillId="12" borderId="0" xfId="0" applyFont="1" applyFill="1"/>
    <xf numFmtId="0" fontId="6" fillId="0" borderId="0" xfId="0" applyFont="1"/>
    <xf numFmtId="0" fontId="3" fillId="2" borderId="16" xfId="2" applyBorder="1"/>
    <xf numFmtId="0" fontId="3" fillId="2" borderId="15" xfId="2" applyBorder="1"/>
    <xf numFmtId="4" fontId="4" fillId="3" borderId="18" xfId="3" applyNumberFormat="1" applyBorder="1" applyAlignment="1">
      <alignment horizontal="center"/>
    </xf>
    <xf numFmtId="0" fontId="5" fillId="5" borderId="19" xfId="5" applyFill="1" applyBorder="1"/>
    <xf numFmtId="0" fontId="5" fillId="0" borderId="19" xfId="5" applyBorder="1"/>
    <xf numFmtId="0" fontId="0" fillId="5" borderId="17" xfId="0" applyFill="1" applyBorder="1" applyAlignment="1">
      <alignment wrapText="1"/>
    </xf>
    <xf numFmtId="0" fontId="0" fillId="4" borderId="17" xfId="4" applyFont="1" applyBorder="1"/>
    <xf numFmtId="0" fontId="14" fillId="12" borderId="6" xfId="0" applyFont="1" applyFill="1" applyBorder="1" applyAlignment="1">
      <alignment horizontal="left" vertical="center" wrapText="1"/>
    </xf>
    <xf numFmtId="0" fontId="0" fillId="5" borderId="6" xfId="0" applyFill="1" applyBorder="1" applyAlignment="1">
      <alignment horizontal="left" vertical="center" wrapText="1"/>
    </xf>
    <xf numFmtId="0" fontId="14" fillId="12" borderId="6" xfId="0" applyFont="1" applyFill="1" applyBorder="1" applyAlignment="1">
      <alignment horizontal="center" vertical="center"/>
    </xf>
  </cellXfs>
  <cellStyles count="7">
    <cellStyle name="Explanatory Text" xfId="5" builtinId="53"/>
    <cellStyle name="Heading 2" xfId="1" builtinId="17"/>
    <cellStyle name="Input" xfId="2" builtinId="20"/>
    <cellStyle name="Normal" xfId="0" builtinId="0"/>
    <cellStyle name="Normal 2" xfId="6" xr:uid="{0E9565B5-7F48-4022-8D9F-1B7877866EAB}"/>
    <cellStyle name="Note" xfId="4" builtinId="10"/>
    <cellStyle name="Output" xfId="3" builtinId="21"/>
  </cellStyles>
  <dxfs count="7">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bottom" textRotation="0" wrapText="1" indent="0" justifyLastLine="0" shrinkToFit="0" readingOrder="0"/>
    </dxf>
  </dxfs>
  <tableStyles count="0" defaultTableStyle="TableStyleMedium2" defaultPivotStyle="PivotStyleLight16"/>
  <colors>
    <mruColors>
      <color rgb="FFFFCCCC"/>
      <color rgb="FFFF9999"/>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a:t>BMP Total</a:t>
            </a:r>
            <a:r>
              <a:rPr lang="en-US" baseline="0"/>
              <a:t> Phosphorus</a:t>
            </a:r>
            <a:r>
              <a:rPr lang="en-US"/>
              <a:t> Reduction (lbs/yr)</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802748065548108"/>
          <c:y val="0.18067850785079584"/>
          <c:w val="0.46342587888059161"/>
          <c:h val="0.71432365309175061"/>
        </c:manualLayout>
      </c:layout>
      <c:pieChart>
        <c:varyColors val="1"/>
        <c:ser>
          <c:idx val="0"/>
          <c:order val="0"/>
          <c:tx>
            <c:strRef>
              <c:f>'BMP Calculator'!$F$1</c:f>
              <c:strCache>
                <c:ptCount val="1"/>
                <c:pt idx="0">
                  <c:v>TP Reduction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F8-48D0-B141-56AE59BCF8C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F8-48D0-B141-56AE59BCF8C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F8-48D0-B141-56AE59BCF8C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9F8-48D0-B141-56AE59BCF8C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9F8-48D0-B141-56AE59BCF8C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9F8-48D0-B141-56AE59BCF8C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9F8-48D0-B141-56AE59BCF8C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9F8-48D0-B141-56AE59BCF8C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9F8-48D0-B141-56AE59BCF8C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9F8-48D0-B141-56AE59BCF8C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9F8-48D0-B141-56AE59BCF8C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9F8-48D0-B141-56AE59BCF8C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9F8-48D0-B141-56AE59BCF8C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39F8-48D0-B141-56AE59BCF8C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39F8-48D0-B141-56AE59BCF8C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39F8-48D0-B141-56AE59BCF8C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39F8-48D0-B141-56AE59BCF8C7}"/>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39F8-48D0-B141-56AE59BCF8C7}"/>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39F8-48D0-B141-56AE59BCF8C7}"/>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39F8-48D0-B141-56AE59BCF8C7}"/>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39F8-48D0-B141-56AE59BCF8C7}"/>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39F8-48D0-B141-56AE59BCF8C7}"/>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39F8-48D0-B141-56AE59BCF8C7}"/>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39F8-48D0-B141-56AE59BCF8C7}"/>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39F8-48D0-B141-56AE59BCF8C7}"/>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39F8-48D0-B141-56AE59BCF8C7}"/>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39F8-48D0-B141-56AE59BCF8C7}"/>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39F8-48D0-B141-56AE59BCF8C7}"/>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39F8-48D0-B141-56AE59BCF8C7}"/>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B-39F8-48D0-B141-56AE59BCF8C7}"/>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D-39F8-48D0-B141-56AE59BCF8C7}"/>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39F8-48D0-B141-56AE59BCF8C7}"/>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1-39F8-48D0-B141-56AE59BCF8C7}"/>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3-39F8-48D0-B141-56AE59BCF8C7}"/>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45-39F8-48D0-B141-56AE59BCF8C7}"/>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47-39F8-48D0-B141-56AE59BCF8C7}"/>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49-39F8-48D0-B141-56AE59BCF8C7}"/>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4B-39F8-48D0-B141-56AE59BCF8C7}"/>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4D-39F8-48D0-B141-56AE59BCF8C7}"/>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4F-39F8-48D0-B141-56AE59BCF8C7}"/>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51-39F8-48D0-B141-56AE59BCF8C7}"/>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53-39F8-48D0-B141-56AE59BCF8C7}"/>
              </c:ext>
            </c:extLst>
          </c:dPt>
          <c:dPt>
            <c:idx val="42"/>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55-39F8-48D0-B141-56AE59BCF8C7}"/>
              </c:ext>
            </c:extLst>
          </c:dPt>
          <c:dPt>
            <c:idx val="43"/>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57-39F8-48D0-B141-56AE59BCF8C7}"/>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59-39F8-48D0-B141-56AE59BCF8C7}"/>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5B-39F8-48D0-B141-56AE59BCF8C7}"/>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5D-39F8-48D0-B141-56AE59BCF8C7}"/>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5F-39F8-48D0-B141-56AE59BCF8C7}"/>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61-39F8-48D0-B141-56AE59BCF8C7}"/>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63-39F8-48D0-B141-56AE59BCF8C7}"/>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65-39F8-48D0-B141-56AE59BCF8C7}"/>
              </c:ext>
            </c:extLst>
          </c:dPt>
          <c:dPt>
            <c:idx val="51"/>
            <c:bubble3D val="0"/>
            <c:spPr>
              <a:solidFill>
                <a:schemeClr val="accent4">
                  <a:lumMod val="50000"/>
                  <a:lumOff val="50000"/>
                </a:schemeClr>
              </a:solidFill>
              <a:ln w="19050">
                <a:solidFill>
                  <a:schemeClr val="lt1"/>
                </a:solidFill>
              </a:ln>
              <a:effectLst/>
            </c:spPr>
            <c:extLst>
              <c:ext xmlns:c16="http://schemas.microsoft.com/office/drawing/2014/chart" uri="{C3380CC4-5D6E-409C-BE32-E72D297353CC}">
                <c16:uniqueId val="{00000067-39F8-48D0-B141-56AE59BCF8C7}"/>
              </c:ext>
            </c:extLst>
          </c:dPt>
          <c:dPt>
            <c:idx val="52"/>
            <c:bubble3D val="0"/>
            <c:spPr>
              <a:solidFill>
                <a:schemeClr val="accent5">
                  <a:lumMod val="50000"/>
                  <a:lumOff val="50000"/>
                </a:schemeClr>
              </a:solidFill>
              <a:ln w="19050">
                <a:solidFill>
                  <a:schemeClr val="lt1"/>
                </a:solidFill>
              </a:ln>
              <a:effectLst/>
            </c:spPr>
            <c:extLst>
              <c:ext xmlns:c16="http://schemas.microsoft.com/office/drawing/2014/chart" uri="{C3380CC4-5D6E-409C-BE32-E72D297353CC}">
                <c16:uniqueId val="{00000069-39F8-48D0-B141-56AE59BCF8C7}"/>
              </c:ext>
            </c:extLst>
          </c:dPt>
          <c:dPt>
            <c:idx val="53"/>
            <c:bubble3D val="0"/>
            <c:spPr>
              <a:solidFill>
                <a:schemeClr val="accent6">
                  <a:lumMod val="50000"/>
                  <a:lumOff val="50000"/>
                </a:schemeClr>
              </a:solidFill>
              <a:ln w="19050">
                <a:solidFill>
                  <a:schemeClr val="lt1"/>
                </a:solidFill>
              </a:ln>
              <a:effectLst/>
            </c:spPr>
            <c:extLst>
              <c:ext xmlns:c16="http://schemas.microsoft.com/office/drawing/2014/chart" uri="{C3380CC4-5D6E-409C-BE32-E72D297353CC}">
                <c16:uniqueId val="{0000006B-39F8-48D0-B141-56AE59BCF8C7}"/>
              </c:ext>
            </c:extLst>
          </c:dPt>
          <c:dPt>
            <c:idx val="54"/>
            <c:bubble3D val="0"/>
            <c:spPr>
              <a:solidFill>
                <a:schemeClr val="accent1"/>
              </a:solidFill>
              <a:ln w="19050">
                <a:solidFill>
                  <a:schemeClr val="lt1"/>
                </a:solidFill>
              </a:ln>
              <a:effectLst/>
            </c:spPr>
            <c:extLst>
              <c:ext xmlns:c16="http://schemas.microsoft.com/office/drawing/2014/chart" uri="{C3380CC4-5D6E-409C-BE32-E72D297353CC}">
                <c16:uniqueId val="{0000006D-39F8-48D0-B141-56AE59BCF8C7}"/>
              </c:ext>
            </c:extLst>
          </c:dPt>
          <c:dPt>
            <c:idx val="55"/>
            <c:bubble3D val="0"/>
            <c:spPr>
              <a:solidFill>
                <a:schemeClr val="accent2"/>
              </a:solidFill>
              <a:ln w="19050">
                <a:solidFill>
                  <a:schemeClr val="lt1"/>
                </a:solidFill>
              </a:ln>
              <a:effectLst/>
            </c:spPr>
            <c:extLst>
              <c:ext xmlns:c16="http://schemas.microsoft.com/office/drawing/2014/chart" uri="{C3380CC4-5D6E-409C-BE32-E72D297353CC}">
                <c16:uniqueId val="{0000006F-39F8-48D0-B141-56AE59BCF8C7}"/>
              </c:ext>
            </c:extLst>
          </c:dPt>
          <c:dPt>
            <c:idx val="56"/>
            <c:bubble3D val="0"/>
            <c:spPr>
              <a:solidFill>
                <a:schemeClr val="accent3"/>
              </a:solidFill>
              <a:ln w="19050">
                <a:solidFill>
                  <a:schemeClr val="lt1"/>
                </a:solidFill>
              </a:ln>
              <a:effectLst/>
            </c:spPr>
            <c:extLst>
              <c:ext xmlns:c16="http://schemas.microsoft.com/office/drawing/2014/chart" uri="{C3380CC4-5D6E-409C-BE32-E72D297353CC}">
                <c16:uniqueId val="{00000071-39F8-48D0-B141-56AE59BCF8C7}"/>
              </c:ext>
            </c:extLst>
          </c:dPt>
          <c:dPt>
            <c:idx val="57"/>
            <c:bubble3D val="0"/>
            <c:spPr>
              <a:solidFill>
                <a:schemeClr val="accent4"/>
              </a:solidFill>
              <a:ln w="19050">
                <a:solidFill>
                  <a:schemeClr val="lt1"/>
                </a:solidFill>
              </a:ln>
              <a:effectLst/>
            </c:spPr>
            <c:extLst>
              <c:ext xmlns:c16="http://schemas.microsoft.com/office/drawing/2014/chart" uri="{C3380CC4-5D6E-409C-BE32-E72D297353CC}">
                <c16:uniqueId val="{00000073-39F8-48D0-B141-56AE59BCF8C7}"/>
              </c:ext>
            </c:extLst>
          </c:dPt>
          <c:dPt>
            <c:idx val="58"/>
            <c:bubble3D val="0"/>
            <c:spPr>
              <a:solidFill>
                <a:schemeClr val="accent5"/>
              </a:solidFill>
              <a:ln w="19050">
                <a:solidFill>
                  <a:schemeClr val="lt1"/>
                </a:solidFill>
              </a:ln>
              <a:effectLst/>
            </c:spPr>
            <c:extLst>
              <c:ext xmlns:c16="http://schemas.microsoft.com/office/drawing/2014/chart" uri="{C3380CC4-5D6E-409C-BE32-E72D297353CC}">
                <c16:uniqueId val="{00000075-39F8-48D0-B141-56AE59BCF8C7}"/>
              </c:ext>
            </c:extLst>
          </c:dPt>
          <c:dPt>
            <c:idx val="59"/>
            <c:bubble3D val="0"/>
            <c:spPr>
              <a:solidFill>
                <a:schemeClr val="accent6"/>
              </a:solidFill>
              <a:ln w="19050">
                <a:solidFill>
                  <a:schemeClr val="lt1"/>
                </a:solidFill>
              </a:ln>
              <a:effectLst/>
            </c:spPr>
            <c:extLst>
              <c:ext xmlns:c16="http://schemas.microsoft.com/office/drawing/2014/chart" uri="{C3380CC4-5D6E-409C-BE32-E72D297353CC}">
                <c16:uniqueId val="{00000077-39F8-48D0-B141-56AE59BCF8C7}"/>
              </c:ext>
            </c:extLst>
          </c:dPt>
          <c:dPt>
            <c:idx val="6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79-39F8-48D0-B141-56AE59BCF8C7}"/>
              </c:ext>
            </c:extLst>
          </c:dPt>
          <c:dPt>
            <c:idx val="61"/>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7B-39F8-48D0-B141-56AE59BCF8C7}"/>
              </c:ext>
            </c:extLst>
          </c:dPt>
          <c:dPt>
            <c:idx val="62"/>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7D-39F8-48D0-B141-56AE59BCF8C7}"/>
              </c:ext>
            </c:extLst>
          </c:dPt>
          <c:dPt>
            <c:idx val="63"/>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7F-39F8-48D0-B141-56AE59BCF8C7}"/>
              </c:ext>
            </c:extLst>
          </c:dPt>
          <c:dPt>
            <c:idx val="6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81-39F8-48D0-B141-56AE59BCF8C7}"/>
              </c:ext>
            </c:extLst>
          </c:dPt>
          <c:dPt>
            <c:idx val="6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83-39F8-48D0-B141-56AE59BCF8C7}"/>
              </c:ext>
            </c:extLst>
          </c:dPt>
          <c:dPt>
            <c:idx val="6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85-39F8-48D0-B141-56AE59BCF8C7}"/>
              </c:ext>
            </c:extLst>
          </c:dPt>
          <c:dPt>
            <c:idx val="67"/>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87-39F8-48D0-B141-56AE59BCF8C7}"/>
              </c:ext>
            </c:extLst>
          </c:dPt>
          <c:dPt>
            <c:idx val="68"/>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89-39F8-48D0-B141-56AE59BCF8C7}"/>
              </c:ext>
            </c:extLst>
          </c:dPt>
          <c:dPt>
            <c:idx val="69"/>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8B-39F8-48D0-B141-56AE59BCF8C7}"/>
              </c:ext>
            </c:extLst>
          </c:dPt>
          <c:dPt>
            <c:idx val="70"/>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8D-39F8-48D0-B141-56AE59BCF8C7}"/>
              </c:ext>
            </c:extLst>
          </c:dPt>
          <c:dPt>
            <c:idx val="71"/>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8F-39F8-48D0-B141-56AE59BCF8C7}"/>
              </c:ext>
            </c:extLst>
          </c:dPt>
          <c:dPt>
            <c:idx val="72"/>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1-39F8-48D0-B141-56AE59BCF8C7}"/>
              </c:ext>
            </c:extLst>
          </c:dPt>
          <c:dPt>
            <c:idx val="73"/>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93-39F8-48D0-B141-56AE59BCF8C7}"/>
              </c:ext>
            </c:extLst>
          </c:dPt>
          <c:dPt>
            <c:idx val="74"/>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5-39F8-48D0-B141-56AE59BCF8C7}"/>
              </c:ext>
            </c:extLst>
          </c:dPt>
          <c:dPt>
            <c:idx val="75"/>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97-39F8-48D0-B141-56AE59BCF8C7}"/>
              </c:ext>
            </c:extLst>
          </c:dPt>
          <c:dPt>
            <c:idx val="76"/>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9-39F8-48D0-B141-56AE59BCF8C7}"/>
              </c:ext>
            </c:extLst>
          </c:dPt>
          <c:dPt>
            <c:idx val="77"/>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9B-39F8-48D0-B141-56AE59BCF8C7}"/>
              </c:ext>
            </c:extLst>
          </c:dPt>
          <c:dPt>
            <c:idx val="78"/>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9D-39F8-48D0-B141-56AE59BCF8C7}"/>
              </c:ext>
            </c:extLst>
          </c:dPt>
          <c:dPt>
            <c:idx val="79"/>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9F-39F8-48D0-B141-56AE59BCF8C7}"/>
              </c:ext>
            </c:extLst>
          </c:dPt>
          <c:dPt>
            <c:idx val="80"/>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A1-39F8-48D0-B141-56AE59BCF8C7}"/>
              </c:ext>
            </c:extLst>
          </c:dPt>
          <c:dPt>
            <c:idx val="8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A3-39F8-48D0-B141-56AE59BCF8C7}"/>
              </c:ext>
            </c:extLst>
          </c:dPt>
          <c:dPt>
            <c:idx val="82"/>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A5-39F8-48D0-B141-56AE59BCF8C7}"/>
              </c:ext>
            </c:extLst>
          </c:dPt>
          <c:dPt>
            <c:idx val="8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A7-39F8-48D0-B141-56AE59BCF8C7}"/>
              </c:ext>
            </c:extLst>
          </c:dPt>
          <c:dPt>
            <c:idx val="8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A9-39F8-48D0-B141-56AE59BCF8C7}"/>
              </c:ext>
            </c:extLst>
          </c:dPt>
          <c:dPt>
            <c:idx val="85"/>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AB-39F8-48D0-B141-56AE59BCF8C7}"/>
              </c:ext>
            </c:extLst>
          </c:dPt>
          <c:dPt>
            <c:idx val="86"/>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AD-39F8-48D0-B141-56AE59BCF8C7}"/>
              </c:ext>
            </c:extLst>
          </c:dPt>
          <c:dPt>
            <c:idx val="87"/>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AF-39F8-48D0-B141-56AE59BCF8C7}"/>
              </c:ext>
            </c:extLst>
          </c:dPt>
          <c:dPt>
            <c:idx val="88"/>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B1-39F8-48D0-B141-56AE59BCF8C7}"/>
              </c:ext>
            </c:extLst>
          </c:dPt>
          <c:dPt>
            <c:idx val="89"/>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B3-39F8-48D0-B141-56AE59BCF8C7}"/>
              </c:ext>
            </c:extLst>
          </c:dPt>
          <c:dPt>
            <c:idx val="90"/>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B5-39F8-48D0-B141-56AE59BCF8C7}"/>
              </c:ext>
            </c:extLst>
          </c:dPt>
          <c:dPt>
            <c:idx val="91"/>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B7-39F8-48D0-B141-56AE59BCF8C7}"/>
              </c:ext>
            </c:extLst>
          </c:dPt>
          <c:dPt>
            <c:idx val="92"/>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B9-39F8-48D0-B141-56AE59BCF8C7}"/>
              </c:ext>
            </c:extLst>
          </c:dPt>
          <c:dPt>
            <c:idx val="93"/>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BB-39F8-48D0-B141-56AE59BCF8C7}"/>
              </c:ext>
            </c:extLst>
          </c:dPt>
          <c:dPt>
            <c:idx val="94"/>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BD-39F8-48D0-B141-56AE59BCF8C7}"/>
              </c:ext>
            </c:extLst>
          </c:dPt>
          <c:dPt>
            <c:idx val="95"/>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BF-39F8-48D0-B141-56AE59BCF8C7}"/>
              </c:ext>
            </c:extLst>
          </c:dPt>
          <c:dPt>
            <c:idx val="96"/>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C1-39F8-48D0-B141-56AE59BCF8C7}"/>
              </c:ext>
            </c:extLst>
          </c:dPt>
          <c:dPt>
            <c:idx val="97"/>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C3-39F8-48D0-B141-56AE59BCF8C7}"/>
              </c:ext>
            </c:extLst>
          </c:dPt>
          <c:dPt>
            <c:idx val="98"/>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C5-39F8-48D0-B141-56AE59BCF8C7}"/>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'BMP Calculator'!$B$2:$B$100</c:f>
              <c:strCache>
                <c:ptCount val="3"/>
                <c:pt idx="0">
                  <c:v>Roadside Ditch Management</c:v>
                </c:pt>
                <c:pt idx="1">
                  <c:v>Stream Restoration (feet)</c:v>
                </c:pt>
                <c:pt idx="2">
                  <c:v>infiltration Basin</c:v>
                </c:pt>
              </c:strCache>
            </c:strRef>
          </c:cat>
          <c:val>
            <c:numRef>
              <c:f>'BMP Calculator'!$F$2:$F$100</c:f>
              <c:numCache>
                <c:formatCode>#,##0.00</c:formatCode>
                <c:ptCount val="99"/>
                <c:pt idx="0">
                  <c:v>16</c:v>
                </c:pt>
                <c:pt idx="1">
                  <c:v>34</c:v>
                </c:pt>
                <c:pt idx="2">
                  <c:v>54.825000000000003</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numCache>
            </c:numRef>
          </c:val>
          <c:extLst>
            <c:ext xmlns:c16="http://schemas.microsoft.com/office/drawing/2014/chart" uri="{C3380CC4-5D6E-409C-BE32-E72D297353CC}">
              <c16:uniqueId val="{000000C6-39F8-48D0-B141-56AE59BCF8C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171450</xdr:colOff>
      <xdr:row>8</xdr:row>
      <xdr:rowOff>95250</xdr:rowOff>
    </xdr:from>
    <xdr:to>
      <xdr:col>10</xdr:col>
      <xdr:colOff>495300</xdr:colOff>
      <xdr:row>28</xdr:row>
      <xdr:rowOff>10159</xdr:rowOff>
    </xdr:to>
    <xdr:graphicFrame macro="">
      <xdr:nvGraphicFramePr>
        <xdr:cNvPr id="2" name="Chart 1">
          <a:extLst>
            <a:ext uri="{FF2B5EF4-FFF2-40B4-BE49-F238E27FC236}">
              <a16:creationId xmlns:a16="http://schemas.microsoft.com/office/drawing/2014/main" id="{6678167A-B1F7-4807-82A0-D3C8D35C5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504826</xdr:colOff>
      <xdr:row>0</xdr:row>
      <xdr:rowOff>108585</xdr:rowOff>
    </xdr:from>
    <xdr:to>
      <xdr:col>6</xdr:col>
      <xdr:colOff>556261</xdr:colOff>
      <xdr:row>6</xdr:row>
      <xdr:rowOff>445770</xdr:rowOff>
    </xdr:to>
    <mc:AlternateContent xmlns:mc="http://schemas.openxmlformats.org/markup-compatibility/2006" xmlns:sle15="http://schemas.microsoft.com/office/drawing/2012/slicer">
      <mc:Choice Requires="sle15">
        <xdr:graphicFrame macro="">
          <xdr:nvGraphicFramePr>
            <xdr:cNvPr id="2" name="Sector ">
              <a:extLst>
                <a:ext uri="{FF2B5EF4-FFF2-40B4-BE49-F238E27FC236}">
                  <a16:creationId xmlns:a16="http://schemas.microsoft.com/office/drawing/2014/main" id="{3EABF5EF-F5F5-4C7C-8F95-541A553D429A}"/>
                </a:ext>
              </a:extLst>
            </xdr:cNvPr>
            <xdr:cNvGraphicFramePr/>
          </xdr:nvGraphicFramePr>
          <xdr:xfrm>
            <a:off x="0" y="0"/>
            <a:ext cx="0" cy="0"/>
          </xdr:xfrm>
          <a:graphic>
            <a:graphicData uri="http://schemas.microsoft.com/office/drawing/2010/slicer">
              <sle:slicer xmlns:sle="http://schemas.microsoft.com/office/drawing/2010/slicer" name="Sector "/>
            </a:graphicData>
          </a:graphic>
        </xdr:graphicFrame>
      </mc:Choice>
      <mc:Fallback xmlns="">
        <xdr:sp macro="" textlink="">
          <xdr:nvSpPr>
            <xdr:cNvPr id="0" name=""/>
            <xdr:cNvSpPr>
              <a:spLocks noTextEdit="1"/>
            </xdr:cNvSpPr>
          </xdr:nvSpPr>
          <xdr:spPr>
            <a:xfrm>
              <a:off x="9595486" y="108585"/>
              <a:ext cx="2809875" cy="310324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521968</xdr:colOff>
      <xdr:row>7</xdr:row>
      <xdr:rowOff>40005</xdr:rowOff>
    </xdr:from>
    <xdr:to>
      <xdr:col>6</xdr:col>
      <xdr:colOff>558165</xdr:colOff>
      <xdr:row>9</xdr:row>
      <xdr:rowOff>455295</xdr:rowOff>
    </xdr:to>
    <mc:AlternateContent xmlns:mc="http://schemas.openxmlformats.org/markup-compatibility/2006" xmlns:sle15="http://schemas.microsoft.com/office/drawing/2012/slicer">
      <mc:Choice Requires="sle15">
        <xdr:graphicFrame macro="">
          <xdr:nvGraphicFramePr>
            <xdr:cNvPr id="4" name="Land Use Applied ">
              <a:extLst>
                <a:ext uri="{FF2B5EF4-FFF2-40B4-BE49-F238E27FC236}">
                  <a16:creationId xmlns:a16="http://schemas.microsoft.com/office/drawing/2014/main" id="{5B3359DA-182C-4471-91F2-792ADDC75078}"/>
                </a:ext>
              </a:extLst>
            </xdr:cNvPr>
            <xdr:cNvGraphicFramePr/>
          </xdr:nvGraphicFramePr>
          <xdr:xfrm>
            <a:off x="0" y="0"/>
            <a:ext cx="0" cy="0"/>
          </xdr:xfrm>
          <a:graphic>
            <a:graphicData uri="http://schemas.microsoft.com/office/drawing/2010/slicer">
              <sle:slicer xmlns:sle="http://schemas.microsoft.com/office/drawing/2010/slicer" name="Land Use Applied "/>
            </a:graphicData>
          </a:graphic>
        </xdr:graphicFrame>
      </mc:Choice>
      <mc:Fallback xmlns="">
        <xdr:sp macro="" textlink="">
          <xdr:nvSpPr>
            <xdr:cNvPr id="0" name=""/>
            <xdr:cNvSpPr>
              <a:spLocks noTextEdit="1"/>
            </xdr:cNvSpPr>
          </xdr:nvSpPr>
          <xdr:spPr>
            <a:xfrm>
              <a:off x="9612628" y="3354705"/>
              <a:ext cx="2794637" cy="224409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DF02F9C2-BD1A-49AF-A151-D254BEFF5601}" sourceName="Sector ">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nd_Use_Applied" xr10:uid="{ABFB9FAD-BA29-413C-8FC3-539AE84312BE}" sourceName="Land Use Applied ">
  <extLst>
    <x:ext xmlns:x15="http://schemas.microsoft.com/office/spreadsheetml/2010/11/main" uri="{2F2917AC-EB37-4324-AD4E-5DD8C200BD13}">
      <x15:tableSlicerCache tableId="1"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or " xr10:uid="{60E59E50-D22A-4C86-8726-6DE7500653B9}" cache="Slicer_Sector" caption="Sector " rowHeight="234950"/>
  <slicer name="Land Use Applied " xr10:uid="{D7E380EB-57CC-452B-ADB5-61689AE65586}" cache="Slicer_Land_Use_Applied" caption="Land Use Applied "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AD468A-9578-4A0E-BF9E-41B11240FFAF}" name="Table1" displayName="Table1" ref="A1:D68" totalsRowShown="0" headerRowDxfId="6" dataDxfId="4" headerRowBorderDxfId="5" headerRowCellStyle="Heading 2">
  <autoFilter ref="A1:D68" xr:uid="{5BAD468A-9578-4A0E-BF9E-41B11240FFAF}"/>
  <tableColumns count="4">
    <tableColumn id="1" xr3:uid="{54EEB355-493E-4605-9961-90748DDEEC14}" name="Sector " dataDxfId="3"/>
    <tableColumn id="2" xr3:uid="{9A252284-E874-40DE-92DD-54D79CFFFD27}" name="BMP Name" dataDxfId="2"/>
    <tableColumn id="5" xr3:uid="{B0B68D75-E506-4F5E-875D-F75871F8F705}" name="Land Use Applied " dataDxfId="1"/>
    <tableColumn id="3" xr3:uid="{9AF07EA3-CC04-45E0-826F-F5A9CECF51B8}" name="Definition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B464-3117-4924-9347-8540144D7911}">
  <dimension ref="A1:AP167"/>
  <sheetViews>
    <sheetView tabSelected="1" zoomScaleNormal="100" workbookViewId="0">
      <selection activeCell="A25" sqref="A25"/>
    </sheetView>
  </sheetViews>
  <sheetFormatPr defaultRowHeight="14.4" x14ac:dyDescent="0.3"/>
  <cols>
    <col min="1" max="1" width="34.6640625" customWidth="1"/>
    <col min="2" max="2" width="133.6640625" customWidth="1"/>
    <col min="3" max="42" width="9.109375" style="2"/>
  </cols>
  <sheetData>
    <row r="1" spans="1:42" s="42" customFormat="1" x14ac:dyDescent="0.3">
      <c r="A1" s="48" t="s">
        <v>230</v>
      </c>
      <c r="B1" s="48" t="s">
        <v>232</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2" x14ac:dyDescent="0.3">
      <c r="A2" s="40" t="s">
        <v>1</v>
      </c>
      <c r="B2" s="37" t="s">
        <v>2</v>
      </c>
      <c r="C2" s="1"/>
      <c r="D2" s="1"/>
      <c r="E2" s="1"/>
      <c r="F2" s="1"/>
      <c r="G2" s="1"/>
      <c r="H2" s="1"/>
      <c r="I2" s="1"/>
      <c r="J2" s="1"/>
      <c r="K2" s="1"/>
      <c r="L2" s="1"/>
      <c r="M2" s="1"/>
      <c r="N2" s="1"/>
      <c r="O2" s="1"/>
    </row>
    <row r="3" spans="1:42" x14ac:dyDescent="0.3">
      <c r="A3" s="40" t="s">
        <v>3</v>
      </c>
      <c r="B3" s="37" t="s">
        <v>4</v>
      </c>
      <c r="C3" s="1"/>
      <c r="D3" s="1"/>
      <c r="E3" s="1"/>
      <c r="F3" s="1"/>
      <c r="G3" s="1"/>
      <c r="H3" s="1"/>
      <c r="I3" s="1"/>
      <c r="J3" s="1"/>
      <c r="K3" s="1"/>
      <c r="L3" s="1"/>
      <c r="M3" s="1"/>
      <c r="N3" s="1"/>
      <c r="O3" s="1"/>
    </row>
    <row r="4" spans="1:42" x14ac:dyDescent="0.3">
      <c r="A4" s="40" t="s">
        <v>5</v>
      </c>
      <c r="B4" s="37" t="s">
        <v>6</v>
      </c>
      <c r="C4" s="1"/>
      <c r="D4" s="1"/>
      <c r="E4" s="1"/>
      <c r="F4" s="1"/>
      <c r="G4" s="1"/>
      <c r="H4" s="1"/>
      <c r="I4" s="1"/>
      <c r="J4" s="1"/>
      <c r="K4" s="1"/>
      <c r="L4" s="1"/>
      <c r="M4" s="1"/>
      <c r="N4" s="1"/>
      <c r="O4" s="1"/>
    </row>
    <row r="5" spans="1:42" x14ac:dyDescent="0.3">
      <c r="A5" s="36"/>
      <c r="B5" s="36"/>
      <c r="C5" s="1"/>
      <c r="D5" s="1"/>
      <c r="E5" s="1"/>
      <c r="F5" s="1"/>
      <c r="G5" s="1"/>
      <c r="H5" s="1"/>
      <c r="I5" s="1"/>
      <c r="J5" s="1"/>
      <c r="K5" s="1"/>
      <c r="L5" s="1"/>
      <c r="M5" s="1"/>
      <c r="N5" s="1"/>
      <c r="O5" s="1"/>
    </row>
    <row r="6" spans="1:42" x14ac:dyDescent="0.3">
      <c r="A6" s="47" t="s">
        <v>7</v>
      </c>
      <c r="B6" s="36"/>
      <c r="C6" s="1"/>
      <c r="D6" s="1"/>
      <c r="E6" s="1"/>
      <c r="F6" s="1"/>
      <c r="G6" s="1"/>
      <c r="H6" s="1"/>
      <c r="I6" s="1"/>
      <c r="J6" s="1"/>
      <c r="K6" s="1"/>
      <c r="L6" s="1"/>
      <c r="M6" s="1"/>
      <c r="N6" s="1"/>
      <c r="O6" s="1"/>
    </row>
    <row r="7" spans="1:42" ht="24" customHeight="1" x14ac:dyDescent="0.3">
      <c r="A7" s="57" t="s">
        <v>217</v>
      </c>
      <c r="B7" s="57"/>
      <c r="C7" s="1"/>
      <c r="D7" s="1"/>
      <c r="E7" s="1"/>
      <c r="F7" s="1"/>
      <c r="G7" s="1"/>
      <c r="H7" s="1"/>
      <c r="I7" s="1"/>
      <c r="J7" s="1"/>
      <c r="K7" s="1"/>
      <c r="L7" s="1"/>
      <c r="M7" s="1"/>
      <c r="N7" s="1"/>
      <c r="O7" s="1"/>
    </row>
    <row r="8" spans="1:42" ht="35.25" customHeight="1" x14ac:dyDescent="0.3">
      <c r="A8" s="57" t="s">
        <v>218</v>
      </c>
      <c r="B8" s="57"/>
      <c r="C8" s="1"/>
      <c r="D8" s="1"/>
      <c r="E8" s="1"/>
      <c r="F8" s="1"/>
      <c r="G8" s="1"/>
      <c r="H8" s="1"/>
      <c r="I8" s="1"/>
      <c r="J8" s="1"/>
      <c r="K8" s="1"/>
      <c r="L8" s="1"/>
      <c r="M8" s="1"/>
      <c r="N8" s="1"/>
      <c r="O8" s="1"/>
    </row>
    <row r="9" spans="1:42" ht="21.75" customHeight="1" x14ac:dyDescent="0.3">
      <c r="A9" s="57" t="s">
        <v>231</v>
      </c>
      <c r="B9" s="57"/>
      <c r="C9" s="1"/>
      <c r="D9" s="1"/>
      <c r="E9" s="1"/>
      <c r="F9" s="1"/>
      <c r="G9" s="1"/>
      <c r="H9" s="1"/>
      <c r="I9" s="1"/>
      <c r="J9" s="1"/>
      <c r="K9" s="1"/>
      <c r="L9" s="1"/>
      <c r="M9" s="1"/>
      <c r="N9" s="1"/>
      <c r="O9" s="1"/>
    </row>
    <row r="10" spans="1:42" ht="22.5" customHeight="1" x14ac:dyDescent="0.3">
      <c r="A10" s="57" t="s">
        <v>219</v>
      </c>
      <c r="B10" s="57"/>
      <c r="C10" s="1"/>
      <c r="D10" s="1"/>
      <c r="E10" s="1"/>
      <c r="F10" s="1"/>
      <c r="G10" s="1"/>
      <c r="H10" s="1"/>
      <c r="I10" s="1"/>
      <c r="J10" s="1"/>
      <c r="K10" s="1"/>
      <c r="L10" s="1"/>
      <c r="M10" s="1"/>
      <c r="N10" s="1"/>
      <c r="O10" s="1"/>
    </row>
    <row r="11" spans="1:42" ht="24.75" customHeight="1" x14ac:dyDescent="0.3">
      <c r="A11" s="57" t="s">
        <v>220</v>
      </c>
      <c r="B11" s="57"/>
      <c r="C11" s="1"/>
      <c r="D11" s="1"/>
      <c r="E11" s="1"/>
      <c r="F11" s="1"/>
      <c r="G11" s="1"/>
      <c r="H11" s="1"/>
      <c r="I11" s="1"/>
      <c r="J11" s="1"/>
      <c r="K11" s="1"/>
      <c r="L11" s="1"/>
      <c r="M11" s="1"/>
      <c r="N11" s="1"/>
      <c r="O11" s="1"/>
    </row>
    <row r="12" spans="1:42" ht="28.5" customHeight="1" x14ac:dyDescent="0.3">
      <c r="A12" s="57" t="s">
        <v>221</v>
      </c>
      <c r="B12" s="57"/>
      <c r="C12" s="1"/>
      <c r="D12" s="1"/>
      <c r="E12" s="1"/>
      <c r="F12" s="1"/>
      <c r="G12" s="1"/>
      <c r="H12" s="1"/>
      <c r="I12" s="1"/>
      <c r="J12" s="1"/>
      <c r="K12" s="1"/>
      <c r="L12" s="1"/>
      <c r="M12" s="1"/>
      <c r="N12" s="1"/>
      <c r="O12" s="1"/>
    </row>
    <row r="13" spans="1:42" ht="26.25" customHeight="1" x14ac:dyDescent="0.3">
      <c r="A13" s="57" t="s">
        <v>222</v>
      </c>
      <c r="B13" s="57"/>
      <c r="C13" s="1"/>
      <c r="D13" s="1"/>
      <c r="E13" s="1"/>
      <c r="F13" s="1"/>
      <c r="G13" s="1"/>
      <c r="H13" s="1"/>
      <c r="I13" s="1"/>
      <c r="J13" s="1"/>
      <c r="K13" s="1"/>
      <c r="L13" s="1"/>
      <c r="M13" s="1"/>
      <c r="N13" s="1"/>
      <c r="O13" s="1"/>
    </row>
    <row r="14" spans="1:42" ht="35.25" customHeight="1" x14ac:dyDescent="0.3">
      <c r="A14" s="56" t="s">
        <v>223</v>
      </c>
      <c r="B14" s="56"/>
      <c r="C14" s="1"/>
      <c r="D14" s="1"/>
      <c r="E14" s="1"/>
      <c r="F14" s="1"/>
      <c r="G14" s="1"/>
      <c r="H14" s="1"/>
      <c r="I14" s="1"/>
      <c r="J14" s="1"/>
      <c r="K14" s="1"/>
      <c r="L14" s="1"/>
      <c r="M14" s="1"/>
      <c r="N14" s="1"/>
      <c r="O14" s="1"/>
    </row>
    <row r="15" spans="1:42" ht="24.75" customHeight="1" x14ac:dyDescent="0.3">
      <c r="A15" s="56" t="s">
        <v>224</v>
      </c>
      <c r="B15" s="56"/>
      <c r="C15" s="1"/>
      <c r="D15" s="1"/>
      <c r="E15" s="1"/>
      <c r="F15" s="1"/>
      <c r="G15" s="1"/>
      <c r="H15" s="1"/>
      <c r="I15" s="1"/>
      <c r="J15" s="1"/>
      <c r="K15" s="1"/>
      <c r="L15" s="1"/>
      <c r="M15" s="1"/>
      <c r="N15" s="1"/>
      <c r="O15" s="1"/>
    </row>
    <row r="16" spans="1:42" ht="27.75" customHeight="1" x14ac:dyDescent="0.3">
      <c r="A16" s="56" t="s">
        <v>225</v>
      </c>
      <c r="B16" s="56"/>
      <c r="C16" s="1"/>
      <c r="D16" s="1"/>
      <c r="E16" s="1"/>
      <c r="F16" s="1"/>
      <c r="G16" s="1"/>
      <c r="H16" s="1"/>
      <c r="I16" s="1"/>
      <c r="J16" s="1"/>
      <c r="K16" s="1"/>
      <c r="L16" s="1"/>
      <c r="M16" s="1"/>
      <c r="N16" s="1"/>
      <c r="O16" s="1"/>
    </row>
    <row r="17" spans="1:15" ht="22.5" customHeight="1" x14ac:dyDescent="0.3">
      <c r="A17" s="56" t="s">
        <v>226</v>
      </c>
      <c r="B17" s="56"/>
      <c r="C17" s="1"/>
      <c r="D17" s="1"/>
      <c r="E17" s="1"/>
      <c r="F17" s="1"/>
      <c r="G17" s="1"/>
      <c r="H17" s="1"/>
      <c r="I17" s="1"/>
      <c r="J17" s="1"/>
      <c r="K17" s="1"/>
      <c r="L17" s="1"/>
      <c r="M17" s="1"/>
      <c r="N17" s="1"/>
      <c r="O17" s="1"/>
    </row>
    <row r="18" spans="1:15" ht="27" customHeight="1" x14ac:dyDescent="0.3">
      <c r="A18" s="56" t="s">
        <v>227</v>
      </c>
      <c r="B18" s="56"/>
      <c r="C18" s="1"/>
      <c r="D18" s="1"/>
      <c r="E18" s="1"/>
      <c r="F18" s="1"/>
      <c r="G18" s="1"/>
      <c r="H18" s="1"/>
      <c r="I18" s="1"/>
      <c r="J18" s="1"/>
      <c r="K18" s="1"/>
      <c r="L18" s="1"/>
      <c r="M18" s="1"/>
      <c r="N18" s="1"/>
      <c r="O18" s="1"/>
    </row>
    <row r="19" spans="1:15" ht="35.25" customHeight="1" x14ac:dyDescent="0.3">
      <c r="A19" s="56" t="s">
        <v>228</v>
      </c>
      <c r="B19" s="56"/>
      <c r="C19" s="1"/>
      <c r="D19" s="1"/>
      <c r="E19" s="1"/>
      <c r="F19" s="1"/>
      <c r="G19" s="1"/>
      <c r="H19" s="1"/>
      <c r="I19" s="1"/>
      <c r="J19" s="1"/>
      <c r="K19" s="1"/>
      <c r="L19" s="1"/>
      <c r="M19" s="1"/>
      <c r="N19" s="1"/>
      <c r="O19" s="1"/>
    </row>
    <row r="20" spans="1:15" ht="51" customHeight="1" x14ac:dyDescent="0.3">
      <c r="A20" s="56" t="s">
        <v>229</v>
      </c>
      <c r="B20" s="56"/>
      <c r="C20" s="1"/>
      <c r="D20" s="1"/>
      <c r="E20" s="1"/>
      <c r="F20" s="1"/>
      <c r="G20" s="1"/>
      <c r="H20" s="1"/>
      <c r="I20" s="1"/>
      <c r="J20" s="1"/>
      <c r="K20" s="1"/>
      <c r="L20" s="1"/>
      <c r="M20" s="1"/>
      <c r="N20" s="1"/>
      <c r="O20" s="1"/>
    </row>
    <row r="21" spans="1:15" ht="36.6" customHeight="1" x14ac:dyDescent="0.3">
      <c r="A21" s="56" t="s">
        <v>236</v>
      </c>
      <c r="B21" s="56"/>
      <c r="C21" s="1"/>
      <c r="D21" s="1"/>
      <c r="E21" s="1"/>
      <c r="F21" s="1"/>
      <c r="G21" s="1"/>
      <c r="H21" s="1"/>
      <c r="I21" s="1"/>
      <c r="J21" s="1"/>
      <c r="K21" s="1"/>
      <c r="L21" s="1"/>
      <c r="M21" s="1"/>
      <c r="N21" s="1"/>
      <c r="O21" s="1"/>
    </row>
    <row r="22" spans="1:15" x14ac:dyDescent="0.3">
      <c r="A22" s="56" t="s">
        <v>237</v>
      </c>
      <c r="B22" s="56"/>
      <c r="C22" s="1"/>
      <c r="D22" s="1"/>
      <c r="E22" s="1"/>
      <c r="F22" s="1"/>
      <c r="G22" s="1"/>
      <c r="H22" s="1"/>
      <c r="I22" s="1"/>
      <c r="J22" s="1"/>
      <c r="K22" s="1"/>
      <c r="L22" s="1"/>
      <c r="M22" s="1"/>
      <c r="N22" s="1"/>
      <c r="O22" s="1"/>
    </row>
    <row r="23" spans="1:15" x14ac:dyDescent="0.3">
      <c r="A23" s="58"/>
      <c r="B23" s="58"/>
      <c r="C23" s="1"/>
      <c r="D23" s="1"/>
      <c r="E23" s="1"/>
      <c r="F23" s="1"/>
      <c r="G23" s="1"/>
      <c r="H23" s="1"/>
      <c r="I23" s="1"/>
      <c r="J23" s="1"/>
      <c r="K23" s="1"/>
      <c r="L23" s="1"/>
      <c r="M23" s="1"/>
      <c r="N23" s="1"/>
      <c r="O23" s="1"/>
    </row>
    <row r="24" spans="1:15" x14ac:dyDescent="0.3">
      <c r="A24" s="46"/>
      <c r="B24" s="46"/>
      <c r="C24" s="43"/>
      <c r="D24" s="43"/>
      <c r="E24" s="43"/>
      <c r="F24" s="43"/>
      <c r="G24" s="43"/>
      <c r="H24" s="43"/>
      <c r="I24" s="43"/>
      <c r="J24" s="43"/>
      <c r="K24" s="43"/>
      <c r="L24" s="43"/>
      <c r="M24" s="43"/>
      <c r="N24" s="43"/>
      <c r="O24" s="43"/>
    </row>
    <row r="25" spans="1:15" x14ac:dyDescent="0.3">
      <c r="A25" s="46"/>
      <c r="B25" s="46"/>
      <c r="C25" s="43"/>
      <c r="D25" s="43"/>
      <c r="E25" s="43"/>
      <c r="F25" s="43"/>
      <c r="G25" s="43"/>
      <c r="H25" s="43"/>
      <c r="I25" s="43"/>
      <c r="J25" s="43"/>
      <c r="K25" s="43"/>
      <c r="L25" s="43"/>
      <c r="M25" s="43"/>
      <c r="N25" s="43"/>
      <c r="O25" s="43"/>
    </row>
    <row r="26" spans="1:15" x14ac:dyDescent="0.3">
      <c r="A26" s="46"/>
      <c r="B26" s="46"/>
      <c r="C26" s="43"/>
      <c r="D26" s="43"/>
      <c r="E26" s="43"/>
      <c r="F26" s="43"/>
      <c r="G26" s="43"/>
      <c r="H26" s="43"/>
      <c r="I26" s="43"/>
      <c r="J26" s="43"/>
      <c r="K26" s="43"/>
      <c r="L26" s="43"/>
      <c r="M26" s="43"/>
      <c r="N26" s="43"/>
      <c r="O26" s="43"/>
    </row>
    <row r="27" spans="1:15" x14ac:dyDescent="0.3">
      <c r="A27" s="46"/>
      <c r="B27" s="46"/>
      <c r="C27" s="43"/>
      <c r="D27" s="43"/>
      <c r="E27" s="43"/>
      <c r="F27" s="43"/>
      <c r="G27" s="43"/>
      <c r="H27" s="43"/>
      <c r="I27" s="43"/>
      <c r="J27" s="43"/>
      <c r="K27" s="43"/>
      <c r="L27" s="43"/>
      <c r="M27" s="43"/>
      <c r="N27" s="43"/>
      <c r="O27" s="43"/>
    </row>
    <row r="28" spans="1:15" x14ac:dyDescent="0.3">
      <c r="A28" s="46"/>
      <c r="B28" s="46"/>
      <c r="C28" s="43"/>
      <c r="D28" s="43"/>
      <c r="E28" s="43"/>
      <c r="F28" s="43"/>
      <c r="G28" s="43"/>
      <c r="H28" s="43"/>
      <c r="I28" s="43"/>
      <c r="J28" s="43"/>
      <c r="K28" s="43"/>
      <c r="L28" s="43"/>
      <c r="M28" s="43"/>
      <c r="N28" s="43"/>
      <c r="O28" s="43"/>
    </row>
    <row r="29" spans="1:15" x14ac:dyDescent="0.3">
      <c r="A29" s="46"/>
      <c r="B29" s="46"/>
      <c r="C29" s="43"/>
      <c r="D29" s="43"/>
      <c r="E29" s="43"/>
      <c r="F29" s="43"/>
      <c r="G29" s="43"/>
      <c r="H29" s="43"/>
      <c r="I29" s="43"/>
      <c r="J29" s="43"/>
      <c r="K29" s="43"/>
      <c r="L29" s="43"/>
      <c r="M29" s="43"/>
      <c r="N29" s="43"/>
      <c r="O29" s="43"/>
    </row>
    <row r="30" spans="1:15" x14ac:dyDescent="0.3">
      <c r="A30" s="46"/>
      <c r="B30" s="46"/>
      <c r="C30" s="43"/>
      <c r="D30" s="43"/>
      <c r="E30" s="43"/>
      <c r="F30" s="43"/>
      <c r="G30" s="43"/>
      <c r="H30" s="43"/>
      <c r="I30" s="43"/>
      <c r="J30" s="43"/>
      <c r="K30" s="43"/>
      <c r="L30" s="43"/>
      <c r="M30" s="43"/>
      <c r="N30" s="43"/>
      <c r="O30" s="43"/>
    </row>
    <row r="31" spans="1:15" x14ac:dyDescent="0.3">
      <c r="A31" s="36"/>
      <c r="B31" s="36"/>
      <c r="C31" s="43"/>
      <c r="D31" s="43"/>
      <c r="E31" s="43"/>
      <c r="F31" s="43"/>
      <c r="G31" s="43"/>
      <c r="H31" s="43"/>
      <c r="I31" s="43"/>
      <c r="J31" s="43"/>
      <c r="K31" s="43"/>
      <c r="L31" s="43"/>
      <c r="M31" s="43"/>
      <c r="N31" s="43"/>
      <c r="O31" s="43"/>
    </row>
    <row r="32" spans="1:15" x14ac:dyDescent="0.3">
      <c r="A32" s="36"/>
      <c r="B32" s="36"/>
      <c r="C32" s="43"/>
      <c r="D32" s="43"/>
      <c r="E32" s="43"/>
      <c r="F32" s="43"/>
      <c r="G32" s="43"/>
      <c r="H32" s="43"/>
      <c r="I32" s="43"/>
      <c r="J32" s="43"/>
      <c r="K32" s="43"/>
      <c r="L32" s="43"/>
      <c r="M32" s="43"/>
      <c r="N32" s="43"/>
      <c r="O32" s="43"/>
    </row>
    <row r="33" spans="1:15" x14ac:dyDescent="0.3">
      <c r="A33" s="36"/>
      <c r="B33" s="36"/>
      <c r="C33" s="43"/>
      <c r="D33" s="43"/>
      <c r="E33" s="43"/>
      <c r="F33" s="43"/>
      <c r="G33" s="43"/>
      <c r="H33" s="43"/>
      <c r="I33" s="43"/>
      <c r="J33" s="43"/>
      <c r="K33" s="43"/>
      <c r="L33" s="43"/>
      <c r="M33" s="43"/>
      <c r="N33" s="43"/>
      <c r="O33" s="43"/>
    </row>
    <row r="34" spans="1:15" x14ac:dyDescent="0.3">
      <c r="A34" s="36"/>
      <c r="B34" s="36"/>
    </row>
    <row r="35" spans="1:15" x14ac:dyDescent="0.3">
      <c r="A35" s="36"/>
      <c r="B35" s="36"/>
    </row>
    <row r="36" spans="1:15" x14ac:dyDescent="0.3">
      <c r="A36" s="36"/>
      <c r="B36" s="36"/>
    </row>
    <row r="37" spans="1:15" x14ac:dyDescent="0.3">
      <c r="A37" s="36"/>
      <c r="B37" s="36"/>
    </row>
    <row r="38" spans="1:15" x14ac:dyDescent="0.3">
      <c r="A38" s="36"/>
      <c r="B38" s="36"/>
    </row>
    <row r="39" spans="1:15" x14ac:dyDescent="0.3">
      <c r="A39" s="36"/>
      <c r="B39" s="36"/>
    </row>
    <row r="40" spans="1:15" x14ac:dyDescent="0.3">
      <c r="A40" s="36"/>
      <c r="B40" s="36"/>
    </row>
    <row r="41" spans="1:15" x14ac:dyDescent="0.3">
      <c r="A41" s="36"/>
      <c r="B41" s="36"/>
    </row>
    <row r="42" spans="1:15" x14ac:dyDescent="0.3">
      <c r="A42" s="36"/>
      <c r="B42" s="36"/>
    </row>
    <row r="43" spans="1:15" x14ac:dyDescent="0.3">
      <c r="A43" s="36"/>
      <c r="B43" s="36"/>
    </row>
    <row r="44" spans="1:15" x14ac:dyDescent="0.3">
      <c r="A44" s="36"/>
      <c r="B44" s="36"/>
    </row>
    <row r="45" spans="1:15" x14ac:dyDescent="0.3">
      <c r="A45" s="36"/>
      <c r="B45" s="36"/>
    </row>
    <row r="46" spans="1:15" x14ac:dyDescent="0.3">
      <c r="A46" s="36"/>
      <c r="B46" s="36"/>
    </row>
    <row r="47" spans="1:15" x14ac:dyDescent="0.3">
      <c r="A47" s="36"/>
      <c r="B47" s="36"/>
    </row>
    <row r="48" spans="1:15" x14ac:dyDescent="0.3">
      <c r="A48" s="36"/>
      <c r="B48" s="36"/>
    </row>
    <row r="49" spans="1:2" x14ac:dyDescent="0.3">
      <c r="A49" s="36"/>
      <c r="B49" s="36"/>
    </row>
    <row r="50" spans="1:2" x14ac:dyDescent="0.3">
      <c r="A50" s="36"/>
      <c r="B50" s="36"/>
    </row>
    <row r="51" spans="1:2" x14ac:dyDescent="0.3">
      <c r="A51" s="36"/>
      <c r="B51" s="36"/>
    </row>
    <row r="52" spans="1:2" x14ac:dyDescent="0.3">
      <c r="A52" s="36"/>
      <c r="B52" s="36"/>
    </row>
    <row r="53" spans="1:2" x14ac:dyDescent="0.3">
      <c r="A53" s="36"/>
      <c r="B53" s="36"/>
    </row>
    <row r="54" spans="1:2" x14ac:dyDescent="0.3">
      <c r="A54" s="36"/>
      <c r="B54" s="36"/>
    </row>
    <row r="55" spans="1:2" x14ac:dyDescent="0.3">
      <c r="A55" s="36"/>
      <c r="B55" s="36"/>
    </row>
    <row r="56" spans="1:2" x14ac:dyDescent="0.3">
      <c r="A56" s="36"/>
      <c r="B56" s="36"/>
    </row>
    <row r="57" spans="1:2" x14ac:dyDescent="0.3">
      <c r="A57" s="36"/>
      <c r="B57" s="36"/>
    </row>
    <row r="58" spans="1:2" x14ac:dyDescent="0.3">
      <c r="A58" s="36"/>
      <c r="B58" s="36"/>
    </row>
    <row r="59" spans="1:2" x14ac:dyDescent="0.3">
      <c r="A59" s="36"/>
      <c r="B59" s="36"/>
    </row>
    <row r="60" spans="1:2" x14ac:dyDescent="0.3">
      <c r="A60" s="36"/>
      <c r="B60" s="36"/>
    </row>
    <row r="61" spans="1:2" x14ac:dyDescent="0.3">
      <c r="A61" s="36"/>
      <c r="B61" s="36"/>
    </row>
    <row r="62" spans="1:2" x14ac:dyDescent="0.3">
      <c r="A62" s="36"/>
      <c r="B62" s="36"/>
    </row>
    <row r="63" spans="1:2" x14ac:dyDescent="0.3">
      <c r="A63" s="36"/>
      <c r="B63" s="36"/>
    </row>
    <row r="64" spans="1:2" x14ac:dyDescent="0.3">
      <c r="A64" s="36"/>
      <c r="B64" s="36"/>
    </row>
    <row r="65" spans="1:2" x14ac:dyDescent="0.3">
      <c r="A65" s="36"/>
      <c r="B65" s="36"/>
    </row>
    <row r="66" spans="1:2" x14ac:dyDescent="0.3">
      <c r="A66" s="36"/>
      <c r="B66" s="36"/>
    </row>
    <row r="67" spans="1:2" x14ac:dyDescent="0.3">
      <c r="A67" s="36"/>
      <c r="B67" s="36"/>
    </row>
    <row r="68" spans="1:2" x14ac:dyDescent="0.3">
      <c r="A68" s="36"/>
      <c r="B68" s="36"/>
    </row>
    <row r="69" spans="1:2" x14ac:dyDescent="0.3">
      <c r="A69" s="36"/>
      <c r="B69" s="36"/>
    </row>
    <row r="70" spans="1:2" x14ac:dyDescent="0.3">
      <c r="A70" s="36"/>
      <c r="B70" s="36"/>
    </row>
    <row r="71" spans="1:2" x14ac:dyDescent="0.3">
      <c r="A71" s="36"/>
      <c r="B71" s="36"/>
    </row>
    <row r="72" spans="1:2" x14ac:dyDescent="0.3">
      <c r="A72" s="36"/>
      <c r="B72" s="36"/>
    </row>
    <row r="73" spans="1:2" x14ac:dyDescent="0.3">
      <c r="A73" s="36"/>
      <c r="B73" s="36"/>
    </row>
    <row r="74" spans="1:2" x14ac:dyDescent="0.3">
      <c r="A74" s="36"/>
      <c r="B74" s="36"/>
    </row>
    <row r="75" spans="1:2" x14ac:dyDescent="0.3">
      <c r="A75" s="36"/>
      <c r="B75" s="36"/>
    </row>
    <row r="76" spans="1:2" x14ac:dyDescent="0.3">
      <c r="A76" s="36"/>
      <c r="B76" s="36"/>
    </row>
    <row r="77" spans="1:2" x14ac:dyDescent="0.3">
      <c r="A77" s="36"/>
      <c r="B77" s="36"/>
    </row>
    <row r="78" spans="1:2" x14ac:dyDescent="0.3">
      <c r="A78" s="36"/>
      <c r="B78" s="36"/>
    </row>
    <row r="79" spans="1:2" x14ac:dyDescent="0.3">
      <c r="A79" s="36"/>
      <c r="B79" s="36"/>
    </row>
    <row r="80" spans="1:2" x14ac:dyDescent="0.3">
      <c r="A80" s="36"/>
      <c r="B80" s="36"/>
    </row>
    <row r="81" spans="1:2" x14ac:dyDescent="0.3">
      <c r="A81" s="36"/>
      <c r="B81" s="36"/>
    </row>
    <row r="82" spans="1:2" x14ac:dyDescent="0.3">
      <c r="A82" s="36"/>
      <c r="B82" s="36"/>
    </row>
    <row r="83" spans="1:2" x14ac:dyDescent="0.3">
      <c r="A83" s="36"/>
      <c r="B83" s="36"/>
    </row>
    <row r="84" spans="1:2" x14ac:dyDescent="0.3">
      <c r="A84" s="36"/>
      <c r="B84" s="36"/>
    </row>
    <row r="85" spans="1:2" x14ac:dyDescent="0.3">
      <c r="A85" s="36"/>
      <c r="B85" s="36"/>
    </row>
    <row r="86" spans="1:2" x14ac:dyDescent="0.3">
      <c r="A86" s="36"/>
      <c r="B86" s="36"/>
    </row>
    <row r="87" spans="1:2" x14ac:dyDescent="0.3">
      <c r="A87" s="36"/>
      <c r="B87" s="36"/>
    </row>
    <row r="88" spans="1:2" x14ac:dyDescent="0.3">
      <c r="A88" s="36"/>
      <c r="B88" s="36"/>
    </row>
    <row r="89" spans="1:2" x14ac:dyDescent="0.3">
      <c r="A89" s="36"/>
      <c r="B89" s="36"/>
    </row>
    <row r="90" spans="1:2" x14ac:dyDescent="0.3">
      <c r="A90" s="36"/>
      <c r="B90" s="36"/>
    </row>
    <row r="91" spans="1:2" x14ac:dyDescent="0.3">
      <c r="A91" s="36"/>
      <c r="B91" s="36"/>
    </row>
    <row r="92" spans="1:2" x14ac:dyDescent="0.3">
      <c r="A92" s="36"/>
      <c r="B92" s="36"/>
    </row>
    <row r="93" spans="1:2" x14ac:dyDescent="0.3">
      <c r="A93" s="36"/>
      <c r="B93" s="36"/>
    </row>
    <row r="94" spans="1:2" x14ac:dyDescent="0.3">
      <c r="A94" s="36"/>
      <c r="B94" s="36"/>
    </row>
    <row r="95" spans="1:2" x14ac:dyDescent="0.3">
      <c r="A95" s="36"/>
      <c r="B95" s="36"/>
    </row>
    <row r="96" spans="1:2" x14ac:dyDescent="0.3">
      <c r="A96" s="36"/>
      <c r="B96" s="36"/>
    </row>
    <row r="97" spans="1:2" x14ac:dyDescent="0.3">
      <c r="A97" s="36"/>
      <c r="B97" s="36"/>
    </row>
    <row r="98" spans="1:2" x14ac:dyDescent="0.3">
      <c r="A98" s="36"/>
      <c r="B98" s="36"/>
    </row>
    <row r="99" spans="1:2" x14ac:dyDescent="0.3">
      <c r="A99" s="36"/>
      <c r="B99" s="36"/>
    </row>
    <row r="100" spans="1:2" x14ac:dyDescent="0.3">
      <c r="A100" s="36"/>
      <c r="B100" s="36"/>
    </row>
    <row r="101" spans="1:2" x14ac:dyDescent="0.3">
      <c r="A101" s="36"/>
      <c r="B101" s="36"/>
    </row>
    <row r="102" spans="1:2" x14ac:dyDescent="0.3">
      <c r="A102" s="36"/>
      <c r="B102" s="36"/>
    </row>
    <row r="103" spans="1:2" x14ac:dyDescent="0.3">
      <c r="A103" s="36"/>
      <c r="B103" s="36"/>
    </row>
    <row r="104" spans="1:2" x14ac:dyDescent="0.3">
      <c r="A104" s="36"/>
      <c r="B104" s="36"/>
    </row>
    <row r="105" spans="1:2" x14ac:dyDescent="0.3">
      <c r="A105" s="36"/>
      <c r="B105" s="36"/>
    </row>
    <row r="106" spans="1:2" x14ac:dyDescent="0.3">
      <c r="A106" s="36"/>
      <c r="B106" s="36"/>
    </row>
    <row r="107" spans="1:2" x14ac:dyDescent="0.3">
      <c r="A107" s="36"/>
      <c r="B107" s="36"/>
    </row>
    <row r="108" spans="1:2" x14ac:dyDescent="0.3">
      <c r="A108" s="36"/>
      <c r="B108" s="36"/>
    </row>
    <row r="109" spans="1:2" x14ac:dyDescent="0.3">
      <c r="A109" s="36"/>
      <c r="B109" s="36"/>
    </row>
    <row r="110" spans="1:2" x14ac:dyDescent="0.3">
      <c r="A110" s="36"/>
      <c r="B110" s="36"/>
    </row>
    <row r="111" spans="1:2" x14ac:dyDescent="0.3">
      <c r="A111" s="36"/>
      <c r="B111" s="36"/>
    </row>
    <row r="112" spans="1:2" x14ac:dyDescent="0.3">
      <c r="A112" s="36"/>
      <c r="B112" s="36"/>
    </row>
    <row r="113" spans="1:2" x14ac:dyDescent="0.3">
      <c r="A113" s="36"/>
      <c r="B113" s="36"/>
    </row>
    <row r="114" spans="1:2" x14ac:dyDescent="0.3">
      <c r="A114" s="36"/>
      <c r="B114" s="36"/>
    </row>
    <row r="115" spans="1:2" x14ac:dyDescent="0.3">
      <c r="A115" s="36"/>
      <c r="B115" s="36"/>
    </row>
    <row r="116" spans="1:2" x14ac:dyDescent="0.3">
      <c r="A116" s="36"/>
      <c r="B116" s="36"/>
    </row>
    <row r="117" spans="1:2" x14ac:dyDescent="0.3">
      <c r="A117" s="36"/>
      <c r="B117" s="36"/>
    </row>
    <row r="118" spans="1:2" x14ac:dyDescent="0.3">
      <c r="A118" s="36"/>
      <c r="B118" s="36"/>
    </row>
    <row r="119" spans="1:2" x14ac:dyDescent="0.3">
      <c r="A119" s="36"/>
      <c r="B119" s="36"/>
    </row>
    <row r="120" spans="1:2" x14ac:dyDescent="0.3">
      <c r="A120" s="36"/>
      <c r="B120" s="36"/>
    </row>
    <row r="121" spans="1:2" x14ac:dyDescent="0.3">
      <c r="A121" s="36"/>
      <c r="B121" s="36"/>
    </row>
    <row r="122" spans="1:2" x14ac:dyDescent="0.3">
      <c r="A122" s="36"/>
      <c r="B122" s="36"/>
    </row>
    <row r="123" spans="1:2" x14ac:dyDescent="0.3">
      <c r="A123" s="36"/>
      <c r="B123" s="36"/>
    </row>
    <row r="124" spans="1:2" x14ac:dyDescent="0.3">
      <c r="A124" s="36"/>
      <c r="B124" s="36"/>
    </row>
    <row r="125" spans="1:2" x14ac:dyDescent="0.3">
      <c r="A125" s="36"/>
      <c r="B125" s="36"/>
    </row>
    <row r="126" spans="1:2" x14ac:dyDescent="0.3">
      <c r="A126" s="36"/>
      <c r="B126" s="36"/>
    </row>
    <row r="127" spans="1:2" x14ac:dyDescent="0.3">
      <c r="A127" s="36"/>
      <c r="B127" s="36"/>
    </row>
    <row r="128" spans="1:2" x14ac:dyDescent="0.3">
      <c r="A128" s="36"/>
      <c r="B128" s="36"/>
    </row>
    <row r="129" spans="1:2" x14ac:dyDescent="0.3">
      <c r="A129" s="36"/>
      <c r="B129" s="36"/>
    </row>
    <row r="130" spans="1:2" x14ac:dyDescent="0.3">
      <c r="A130" s="36"/>
      <c r="B130" s="36"/>
    </row>
    <row r="131" spans="1:2" x14ac:dyDescent="0.3">
      <c r="A131" s="36"/>
      <c r="B131" s="36"/>
    </row>
    <row r="132" spans="1:2" x14ac:dyDescent="0.3">
      <c r="A132" s="36"/>
      <c r="B132" s="36"/>
    </row>
    <row r="133" spans="1:2" x14ac:dyDescent="0.3">
      <c r="A133" s="36"/>
      <c r="B133" s="36"/>
    </row>
    <row r="134" spans="1:2" x14ac:dyDescent="0.3">
      <c r="A134" s="36"/>
      <c r="B134" s="36"/>
    </row>
    <row r="135" spans="1:2" x14ac:dyDescent="0.3">
      <c r="A135" s="36"/>
      <c r="B135" s="36"/>
    </row>
    <row r="136" spans="1:2" x14ac:dyDescent="0.3">
      <c r="A136" s="36"/>
      <c r="B136" s="36"/>
    </row>
    <row r="137" spans="1:2" x14ac:dyDescent="0.3">
      <c r="A137" s="36"/>
      <c r="B137" s="36"/>
    </row>
    <row r="138" spans="1:2" x14ac:dyDescent="0.3">
      <c r="A138" s="36"/>
      <c r="B138" s="36"/>
    </row>
    <row r="139" spans="1:2" x14ac:dyDescent="0.3">
      <c r="A139" s="36"/>
      <c r="B139" s="36"/>
    </row>
    <row r="140" spans="1:2" x14ac:dyDescent="0.3">
      <c r="A140" s="36"/>
      <c r="B140" s="36"/>
    </row>
    <row r="141" spans="1:2" x14ac:dyDescent="0.3">
      <c r="A141" s="36"/>
      <c r="B141" s="36"/>
    </row>
    <row r="142" spans="1:2" x14ac:dyDescent="0.3">
      <c r="A142" s="36"/>
      <c r="B142" s="36"/>
    </row>
    <row r="143" spans="1:2" x14ac:dyDescent="0.3">
      <c r="A143" s="36"/>
      <c r="B143" s="36"/>
    </row>
    <row r="144" spans="1:2" x14ac:dyDescent="0.3">
      <c r="A144" s="36"/>
      <c r="B144" s="36"/>
    </row>
    <row r="145" spans="1:2" x14ac:dyDescent="0.3">
      <c r="A145" s="36"/>
      <c r="B145" s="36"/>
    </row>
    <row r="146" spans="1:2" x14ac:dyDescent="0.3">
      <c r="A146" s="36"/>
      <c r="B146" s="36"/>
    </row>
    <row r="147" spans="1:2" x14ac:dyDescent="0.3">
      <c r="A147" s="36"/>
      <c r="B147" s="36"/>
    </row>
    <row r="148" spans="1:2" x14ac:dyDescent="0.3">
      <c r="A148" s="36"/>
      <c r="B148" s="36"/>
    </row>
    <row r="149" spans="1:2" x14ac:dyDescent="0.3">
      <c r="A149" s="36"/>
      <c r="B149" s="36"/>
    </row>
    <row r="150" spans="1:2" x14ac:dyDescent="0.3">
      <c r="A150" s="36"/>
      <c r="B150" s="36"/>
    </row>
    <row r="151" spans="1:2" x14ac:dyDescent="0.3">
      <c r="A151" s="36"/>
      <c r="B151" s="36"/>
    </row>
    <row r="152" spans="1:2" x14ac:dyDescent="0.3">
      <c r="A152" s="36"/>
      <c r="B152" s="36"/>
    </row>
    <row r="153" spans="1:2" x14ac:dyDescent="0.3">
      <c r="A153" s="36"/>
      <c r="B153" s="36"/>
    </row>
    <row r="154" spans="1:2" x14ac:dyDescent="0.3">
      <c r="A154" s="36"/>
      <c r="B154" s="36"/>
    </row>
    <row r="155" spans="1:2" x14ac:dyDescent="0.3">
      <c r="A155" s="36"/>
      <c r="B155" s="36"/>
    </row>
    <row r="156" spans="1:2" x14ac:dyDescent="0.3">
      <c r="A156" s="36"/>
      <c r="B156" s="36"/>
    </row>
    <row r="157" spans="1:2" x14ac:dyDescent="0.3">
      <c r="A157" s="36"/>
      <c r="B157" s="36"/>
    </row>
    <row r="158" spans="1:2" x14ac:dyDescent="0.3">
      <c r="A158" s="36"/>
      <c r="B158" s="36"/>
    </row>
    <row r="159" spans="1:2" x14ac:dyDescent="0.3">
      <c r="A159" s="36"/>
      <c r="B159" s="36"/>
    </row>
    <row r="160" spans="1:2" x14ac:dyDescent="0.3">
      <c r="A160" s="36"/>
      <c r="B160" s="36"/>
    </row>
    <row r="161" spans="1:2" x14ac:dyDescent="0.3">
      <c r="A161" s="36"/>
      <c r="B161" s="36"/>
    </row>
    <row r="162" spans="1:2" x14ac:dyDescent="0.3">
      <c r="A162" s="36"/>
      <c r="B162" s="36"/>
    </row>
    <row r="163" spans="1:2" x14ac:dyDescent="0.3">
      <c r="A163" s="36"/>
      <c r="B163" s="36"/>
    </row>
    <row r="164" spans="1:2" x14ac:dyDescent="0.3">
      <c r="A164" s="36"/>
      <c r="B164" s="36"/>
    </row>
    <row r="165" spans="1:2" x14ac:dyDescent="0.3">
      <c r="A165" s="36"/>
      <c r="B165" s="36"/>
    </row>
    <row r="166" spans="1:2" x14ac:dyDescent="0.3">
      <c r="A166" s="36"/>
      <c r="B166" s="36"/>
    </row>
    <row r="167" spans="1:2" x14ac:dyDescent="0.3">
      <c r="A167" s="35"/>
      <c r="B167" s="35"/>
    </row>
  </sheetData>
  <mergeCells count="17">
    <mergeCell ref="A22:B22"/>
    <mergeCell ref="A23:B23"/>
    <mergeCell ref="A21:B21"/>
    <mergeCell ref="A20:B20"/>
    <mergeCell ref="A19:B19"/>
    <mergeCell ref="A18:B18"/>
    <mergeCell ref="A16:B16"/>
    <mergeCell ref="A7:B7"/>
    <mergeCell ref="A8:B8"/>
    <mergeCell ref="A9:B9"/>
    <mergeCell ref="A10:B10"/>
    <mergeCell ref="A11:B11"/>
    <mergeCell ref="A17:B17"/>
    <mergeCell ref="A15:B15"/>
    <mergeCell ref="A14:B14"/>
    <mergeCell ref="A13:B13"/>
    <mergeCell ref="A12:B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1D4F-4DC7-411E-AA3B-76727FA80C5B}">
  <dimension ref="A1:BC135"/>
  <sheetViews>
    <sheetView zoomScaleNormal="100" workbookViewId="0">
      <selection activeCell="A6" sqref="A6"/>
    </sheetView>
  </sheetViews>
  <sheetFormatPr defaultRowHeight="14.4" x14ac:dyDescent="0.3"/>
  <cols>
    <col min="1" max="1" width="33.33203125" bestFit="1" customWidth="1"/>
    <col min="2" max="2" width="38.6640625" customWidth="1"/>
    <col min="3" max="3" width="30" bestFit="1" customWidth="1"/>
    <col min="4" max="4" width="9.33203125" style="19" bestFit="1" customWidth="1"/>
    <col min="5" max="5" width="23" style="19" bestFit="1" customWidth="1"/>
    <col min="6" max="6" width="11.33203125" style="19" customWidth="1"/>
    <col min="7" max="7" width="17.33203125" customWidth="1"/>
    <col min="8" max="8" width="43.88671875" bestFit="1" customWidth="1"/>
    <col min="9" max="9" width="12.6640625" bestFit="1" customWidth="1"/>
    <col min="10" max="10" width="12.109375" bestFit="1" customWidth="1"/>
  </cols>
  <sheetData>
    <row r="1" spans="1:55" s="3" customFormat="1" ht="35.4" customHeight="1" thickBot="1" x14ac:dyDescent="0.35">
      <c r="A1" s="13" t="s">
        <v>15</v>
      </c>
      <c r="B1" s="13" t="s">
        <v>16</v>
      </c>
      <c r="C1" s="13" t="s">
        <v>17</v>
      </c>
      <c r="D1" s="17" t="s">
        <v>18</v>
      </c>
      <c r="E1" s="16" t="s">
        <v>19</v>
      </c>
      <c r="F1" s="16" t="s">
        <v>20</v>
      </c>
      <c r="G1" s="54" t="s">
        <v>0</v>
      </c>
      <c r="H1" s="33" t="s">
        <v>233</v>
      </c>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row>
    <row r="2" spans="1:55" x14ac:dyDescent="0.3">
      <c r="A2" s="12" t="s">
        <v>191</v>
      </c>
      <c r="B2" s="12" t="s">
        <v>214</v>
      </c>
      <c r="C2" s="12" t="s">
        <v>199</v>
      </c>
      <c r="D2" s="20">
        <v>500</v>
      </c>
      <c r="E2" s="39">
        <f>VLOOKUP(C2&amp;B2,TPData,7,FALSE)</f>
        <v>3.2000000000000001E-2</v>
      </c>
      <c r="F2" s="51">
        <f>E2*D2</f>
        <v>16</v>
      </c>
      <c r="G2" s="55"/>
      <c r="H2" s="52" t="s">
        <v>21</v>
      </c>
      <c r="I2" s="34" t="s">
        <v>22</v>
      </c>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row>
    <row r="3" spans="1:55" x14ac:dyDescent="0.3">
      <c r="A3" s="11" t="s">
        <v>160</v>
      </c>
      <c r="B3" s="11" t="s">
        <v>163</v>
      </c>
      <c r="C3" s="11" t="s">
        <v>200</v>
      </c>
      <c r="D3" s="21">
        <v>500</v>
      </c>
      <c r="E3" s="39">
        <f t="shared" ref="E3:E33" si="0">VLOOKUP(C3&amp;B3,TPData,7,FALSE)</f>
        <v>6.8000000000000005E-2</v>
      </c>
      <c r="F3" s="51">
        <f t="shared" ref="F3:F30" si="1">E3*D3</f>
        <v>34</v>
      </c>
      <c r="G3" s="55"/>
      <c r="H3" s="53" t="s">
        <v>23</v>
      </c>
      <c r="I3" s="34" t="s">
        <v>22</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row>
    <row r="4" spans="1:55" x14ac:dyDescent="0.3">
      <c r="A4" s="11" t="s">
        <v>194</v>
      </c>
      <c r="B4" s="11" t="s">
        <v>139</v>
      </c>
      <c r="C4" s="11" t="s">
        <v>201</v>
      </c>
      <c r="D4" s="21">
        <v>50</v>
      </c>
      <c r="E4" s="39">
        <f>VLOOKUP(C4&amp;B4,TPData,7,FALSE)</f>
        <v>1.0965</v>
      </c>
      <c r="F4" s="51">
        <f t="shared" si="1"/>
        <v>54.825000000000003</v>
      </c>
      <c r="G4" s="55"/>
      <c r="H4" s="52" t="s">
        <v>24</v>
      </c>
      <c r="I4" s="34" t="s">
        <v>25</v>
      </c>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row>
    <row r="5" spans="1:55" x14ac:dyDescent="0.3">
      <c r="A5" s="11"/>
      <c r="B5" s="11"/>
      <c r="C5" s="11"/>
      <c r="D5" s="21"/>
      <c r="E5" s="39" t="e">
        <f t="shared" si="0"/>
        <v>#N/A</v>
      </c>
      <c r="F5" s="51" t="e">
        <f t="shared" si="1"/>
        <v>#N/A</v>
      </c>
      <c r="G5" s="55"/>
      <c r="H5" s="52" t="s">
        <v>216</v>
      </c>
      <c r="I5" s="34" t="s">
        <v>25</v>
      </c>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row>
    <row r="6" spans="1:55" x14ac:dyDescent="0.3">
      <c r="A6" s="11"/>
      <c r="B6" s="11"/>
      <c r="C6" s="11"/>
      <c r="D6" s="21"/>
      <c r="E6" s="39" t="e">
        <f t="shared" si="0"/>
        <v>#N/A</v>
      </c>
      <c r="F6" s="51" t="e">
        <f t="shared" si="1"/>
        <v>#N/A</v>
      </c>
      <c r="G6" s="55"/>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row>
    <row r="7" spans="1:55" x14ac:dyDescent="0.3">
      <c r="A7" s="11"/>
      <c r="B7" s="11"/>
      <c r="C7" s="11"/>
      <c r="D7" s="21"/>
      <c r="E7" s="39" t="e">
        <f t="shared" si="0"/>
        <v>#N/A</v>
      </c>
      <c r="F7" s="51" t="e">
        <f t="shared" si="1"/>
        <v>#N/A</v>
      </c>
      <c r="G7" s="55"/>
      <c r="H7" s="31" t="s">
        <v>234</v>
      </c>
      <c r="I7" s="41">
        <f>SUMIF('BMP Calculator'!F2:F100,"&lt;&gt;#N/A")</f>
        <v>104.825</v>
      </c>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row>
    <row r="8" spans="1:55" x14ac:dyDescent="0.3">
      <c r="A8" s="11"/>
      <c r="B8" s="11"/>
      <c r="C8" s="11"/>
      <c r="D8" s="21"/>
      <c r="E8" s="39" t="e">
        <f t="shared" si="0"/>
        <v>#N/A</v>
      </c>
      <c r="F8" s="51" t="e">
        <f t="shared" si="1"/>
        <v>#N/A</v>
      </c>
      <c r="G8" s="55"/>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row>
    <row r="9" spans="1:55" x14ac:dyDescent="0.3">
      <c r="A9" s="11"/>
      <c r="B9" s="11"/>
      <c r="C9" s="11"/>
      <c r="D9" s="21"/>
      <c r="E9" s="39" t="e">
        <f t="shared" si="0"/>
        <v>#N/A</v>
      </c>
      <c r="F9" s="51" t="e">
        <f t="shared" si="1"/>
        <v>#N/A</v>
      </c>
      <c r="G9" s="55"/>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row>
    <row r="10" spans="1:55" x14ac:dyDescent="0.3">
      <c r="A10" s="11"/>
      <c r="B10" s="11"/>
      <c r="C10" s="11"/>
      <c r="D10" s="21"/>
      <c r="E10" s="45" t="e">
        <f t="shared" si="0"/>
        <v>#N/A</v>
      </c>
      <c r="F10" s="51" t="e">
        <f>E10*D10</f>
        <v>#N/A</v>
      </c>
      <c r="G10" s="55"/>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row>
    <row r="11" spans="1:55" x14ac:dyDescent="0.3">
      <c r="A11" s="11"/>
      <c r="B11" s="11"/>
      <c r="C11" s="11"/>
      <c r="D11" s="21"/>
      <c r="E11" s="39" t="e">
        <f t="shared" si="0"/>
        <v>#N/A</v>
      </c>
      <c r="F11" s="51" t="e">
        <f t="shared" si="1"/>
        <v>#N/A</v>
      </c>
      <c r="G11" s="55"/>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row>
    <row r="12" spans="1:55" x14ac:dyDescent="0.3">
      <c r="A12" s="11"/>
      <c r="B12" s="11"/>
      <c r="C12" s="11"/>
      <c r="D12" s="21"/>
      <c r="E12" s="39" t="e">
        <f t="shared" si="0"/>
        <v>#N/A</v>
      </c>
      <c r="F12" s="51" t="e">
        <f t="shared" si="1"/>
        <v>#N/A</v>
      </c>
      <c r="G12" s="55"/>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row>
    <row r="13" spans="1:55" x14ac:dyDescent="0.3">
      <c r="A13" s="11"/>
      <c r="B13" s="11"/>
      <c r="C13" s="11"/>
      <c r="D13" s="21"/>
      <c r="E13" s="39" t="e">
        <f t="shared" si="0"/>
        <v>#N/A</v>
      </c>
      <c r="F13" s="51" t="e">
        <f t="shared" si="1"/>
        <v>#N/A</v>
      </c>
      <c r="G13" s="55"/>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row>
    <row r="14" spans="1:55" x14ac:dyDescent="0.3">
      <c r="A14" s="11"/>
      <c r="B14" s="11"/>
      <c r="C14" s="11"/>
      <c r="D14" s="21"/>
      <c r="E14" s="39" t="e">
        <f t="shared" si="0"/>
        <v>#N/A</v>
      </c>
      <c r="F14" s="51" t="e">
        <f t="shared" si="1"/>
        <v>#N/A</v>
      </c>
      <c r="G14" s="55"/>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row>
    <row r="15" spans="1:55" x14ac:dyDescent="0.3">
      <c r="A15" s="11"/>
      <c r="B15" s="11"/>
      <c r="C15" s="11"/>
      <c r="D15" s="21"/>
      <c r="E15" s="39" t="e">
        <f t="shared" si="0"/>
        <v>#N/A</v>
      </c>
      <c r="F15" s="51" t="e">
        <f t="shared" si="1"/>
        <v>#N/A</v>
      </c>
      <c r="G15" s="55"/>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row>
    <row r="16" spans="1:55" x14ac:dyDescent="0.3">
      <c r="A16" s="11"/>
      <c r="B16" s="11"/>
      <c r="C16" s="11"/>
      <c r="D16" s="21"/>
      <c r="E16" s="39" t="e">
        <f t="shared" si="0"/>
        <v>#N/A</v>
      </c>
      <c r="F16" s="51" t="e">
        <f t="shared" si="1"/>
        <v>#N/A</v>
      </c>
      <c r="G16" s="55"/>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row>
    <row r="17" spans="1:55" x14ac:dyDescent="0.3">
      <c r="A17" s="11"/>
      <c r="B17" s="11"/>
      <c r="C17" s="11"/>
      <c r="D17" s="21"/>
      <c r="E17" s="39" t="e">
        <f t="shared" si="0"/>
        <v>#N/A</v>
      </c>
      <c r="F17" s="51" t="e">
        <f t="shared" si="1"/>
        <v>#N/A</v>
      </c>
      <c r="G17" s="55"/>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row>
    <row r="18" spans="1:55" x14ac:dyDescent="0.3">
      <c r="A18" s="11"/>
      <c r="B18" s="11"/>
      <c r="C18" s="11"/>
      <c r="D18" s="21"/>
      <c r="E18" s="39" t="e">
        <f t="shared" si="0"/>
        <v>#N/A</v>
      </c>
      <c r="F18" s="51" t="e">
        <f t="shared" si="1"/>
        <v>#N/A</v>
      </c>
      <c r="G18" s="55"/>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row>
    <row r="19" spans="1:55" x14ac:dyDescent="0.3">
      <c r="A19" s="11"/>
      <c r="B19" s="11"/>
      <c r="C19" s="11"/>
      <c r="D19" s="21"/>
      <c r="E19" s="39" t="e">
        <f t="shared" si="0"/>
        <v>#N/A</v>
      </c>
      <c r="F19" s="51" t="e">
        <f t="shared" si="1"/>
        <v>#N/A</v>
      </c>
      <c r="G19" s="55"/>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row>
    <row r="20" spans="1:55" x14ac:dyDescent="0.3">
      <c r="A20" s="11"/>
      <c r="B20" s="11"/>
      <c r="C20" s="11"/>
      <c r="D20" s="21"/>
      <c r="E20" s="39" t="e">
        <f t="shared" si="0"/>
        <v>#N/A</v>
      </c>
      <c r="F20" s="51" t="e">
        <f t="shared" si="1"/>
        <v>#N/A</v>
      </c>
      <c r="G20" s="55"/>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row>
    <row r="21" spans="1:55" x14ac:dyDescent="0.3">
      <c r="A21" s="11"/>
      <c r="B21" s="11"/>
      <c r="C21" s="11"/>
      <c r="D21" s="21"/>
      <c r="E21" s="39" t="e">
        <f t="shared" si="0"/>
        <v>#N/A</v>
      </c>
      <c r="F21" s="51" t="e">
        <f t="shared" si="1"/>
        <v>#N/A</v>
      </c>
      <c r="G21" s="55"/>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row>
    <row r="22" spans="1:55" x14ac:dyDescent="0.3">
      <c r="A22" s="11"/>
      <c r="B22" s="11"/>
      <c r="C22" s="11"/>
      <c r="D22" s="21"/>
      <c r="E22" s="39" t="e">
        <f t="shared" si="0"/>
        <v>#N/A</v>
      </c>
      <c r="F22" s="51" t="e">
        <f t="shared" si="1"/>
        <v>#N/A</v>
      </c>
      <c r="G22" s="55"/>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row>
    <row r="23" spans="1:55" x14ac:dyDescent="0.3">
      <c r="A23" s="11"/>
      <c r="B23" s="11"/>
      <c r="C23" s="11"/>
      <c r="D23" s="21"/>
      <c r="E23" s="39" t="e">
        <f t="shared" si="0"/>
        <v>#N/A</v>
      </c>
      <c r="F23" s="51" t="e">
        <f t="shared" si="1"/>
        <v>#N/A</v>
      </c>
      <c r="G23" s="55"/>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row>
    <row r="24" spans="1:55" x14ac:dyDescent="0.3">
      <c r="A24" s="11"/>
      <c r="B24" s="11"/>
      <c r="C24" s="11"/>
      <c r="D24" s="21"/>
      <c r="E24" s="39" t="e">
        <f t="shared" si="0"/>
        <v>#N/A</v>
      </c>
      <c r="F24" s="51" t="e">
        <f t="shared" si="1"/>
        <v>#N/A</v>
      </c>
      <c r="G24" s="55"/>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row>
    <row r="25" spans="1:55" x14ac:dyDescent="0.3">
      <c r="A25" s="11"/>
      <c r="B25" s="11"/>
      <c r="C25" s="11"/>
      <c r="D25" s="21"/>
      <c r="E25" s="39" t="e">
        <f t="shared" si="0"/>
        <v>#N/A</v>
      </c>
      <c r="F25" s="51" t="e">
        <f t="shared" si="1"/>
        <v>#N/A</v>
      </c>
      <c r="G25" s="55"/>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row>
    <row r="26" spans="1:55" x14ac:dyDescent="0.3">
      <c r="A26" s="11"/>
      <c r="B26" s="11"/>
      <c r="C26" s="11"/>
      <c r="D26" s="21"/>
      <c r="E26" s="39" t="e">
        <f t="shared" si="0"/>
        <v>#N/A</v>
      </c>
      <c r="F26" s="51" t="e">
        <f t="shared" si="1"/>
        <v>#N/A</v>
      </c>
      <c r="G26" s="55"/>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row>
    <row r="27" spans="1:55" x14ac:dyDescent="0.3">
      <c r="A27" s="11"/>
      <c r="B27" s="11"/>
      <c r="C27" s="11"/>
      <c r="D27" s="21"/>
      <c r="E27" s="39" t="e">
        <f t="shared" si="0"/>
        <v>#N/A</v>
      </c>
      <c r="F27" s="51" t="e">
        <f t="shared" si="1"/>
        <v>#N/A</v>
      </c>
      <c r="G27" s="55"/>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row>
    <row r="28" spans="1:55" x14ac:dyDescent="0.3">
      <c r="A28" s="11"/>
      <c r="B28" s="11"/>
      <c r="C28" s="11"/>
      <c r="D28" s="21"/>
      <c r="E28" s="39" t="e">
        <f t="shared" si="0"/>
        <v>#N/A</v>
      </c>
      <c r="F28" s="51" t="e">
        <f t="shared" si="1"/>
        <v>#N/A</v>
      </c>
      <c r="G28" s="55"/>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row>
    <row r="29" spans="1:55" x14ac:dyDescent="0.3">
      <c r="A29" s="11"/>
      <c r="B29" s="11"/>
      <c r="C29" s="11"/>
      <c r="D29" s="21"/>
      <c r="E29" s="39" t="e">
        <f t="shared" si="0"/>
        <v>#N/A</v>
      </c>
      <c r="F29" s="51" t="e">
        <f t="shared" si="1"/>
        <v>#N/A</v>
      </c>
      <c r="G29" s="55"/>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row>
    <row r="30" spans="1:55" x14ac:dyDescent="0.3">
      <c r="A30" s="11"/>
      <c r="B30" s="11"/>
      <c r="C30" s="11"/>
      <c r="D30" s="21"/>
      <c r="E30" s="39" t="e">
        <f t="shared" si="0"/>
        <v>#N/A</v>
      </c>
      <c r="F30" s="51" t="e">
        <f t="shared" si="1"/>
        <v>#N/A</v>
      </c>
      <c r="G30" s="55"/>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row>
    <row r="31" spans="1:55" x14ac:dyDescent="0.3">
      <c r="A31" s="11"/>
      <c r="B31" s="11"/>
      <c r="C31" s="11"/>
      <c r="D31" s="21"/>
      <c r="E31" s="39" t="e">
        <f t="shared" si="0"/>
        <v>#N/A</v>
      </c>
      <c r="F31" s="51" t="e">
        <f t="shared" ref="F31:F66" si="2">E31*D31</f>
        <v>#N/A</v>
      </c>
      <c r="G31" s="55"/>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row>
    <row r="32" spans="1:55" x14ac:dyDescent="0.3">
      <c r="A32" s="11"/>
      <c r="B32" s="11"/>
      <c r="C32" s="11"/>
      <c r="D32" s="21"/>
      <c r="E32" s="39" t="e">
        <f t="shared" si="0"/>
        <v>#N/A</v>
      </c>
      <c r="F32" s="51" t="e">
        <f t="shared" si="2"/>
        <v>#N/A</v>
      </c>
      <c r="G32" s="55"/>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row>
    <row r="33" spans="1:55" x14ac:dyDescent="0.3">
      <c r="A33" s="11"/>
      <c r="B33" s="11"/>
      <c r="C33" s="11"/>
      <c r="D33" s="21"/>
      <c r="E33" s="39" t="e">
        <f t="shared" si="0"/>
        <v>#N/A</v>
      </c>
      <c r="F33" s="51" t="e">
        <f t="shared" si="2"/>
        <v>#N/A</v>
      </c>
      <c r="G33" s="55"/>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row>
    <row r="34" spans="1:55" x14ac:dyDescent="0.3">
      <c r="A34" s="11"/>
      <c r="B34" s="11"/>
      <c r="C34" s="11"/>
      <c r="D34" s="21"/>
      <c r="E34" s="39" t="e">
        <f t="shared" ref="E34:E65" si="3">VLOOKUP(C34&amp;B34,TPData,7,FALSE)</f>
        <v>#N/A</v>
      </c>
      <c r="F34" s="51" t="e">
        <f t="shared" si="2"/>
        <v>#N/A</v>
      </c>
      <c r="G34" s="55"/>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row>
    <row r="35" spans="1:55" x14ac:dyDescent="0.3">
      <c r="A35" s="11"/>
      <c r="B35" s="11"/>
      <c r="C35" s="11"/>
      <c r="D35" s="21"/>
      <c r="E35" s="39" t="e">
        <f t="shared" si="3"/>
        <v>#N/A</v>
      </c>
      <c r="F35" s="51" t="e">
        <f t="shared" si="2"/>
        <v>#N/A</v>
      </c>
      <c r="G35" s="55"/>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row>
    <row r="36" spans="1:55" x14ac:dyDescent="0.3">
      <c r="A36" s="11"/>
      <c r="B36" s="11"/>
      <c r="C36" s="11"/>
      <c r="D36" s="21"/>
      <c r="E36" s="39" t="e">
        <f t="shared" si="3"/>
        <v>#N/A</v>
      </c>
      <c r="F36" s="51" t="e">
        <f t="shared" si="2"/>
        <v>#N/A</v>
      </c>
      <c r="G36" s="55"/>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row>
    <row r="37" spans="1:55" x14ac:dyDescent="0.3">
      <c r="A37" s="11"/>
      <c r="B37" s="11"/>
      <c r="C37" s="11"/>
      <c r="D37" s="21"/>
      <c r="E37" s="39" t="e">
        <f t="shared" si="3"/>
        <v>#N/A</v>
      </c>
      <c r="F37" s="51" t="e">
        <f t="shared" si="2"/>
        <v>#N/A</v>
      </c>
      <c r="G37" s="55"/>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row>
    <row r="38" spans="1:55" x14ac:dyDescent="0.3">
      <c r="A38" s="11"/>
      <c r="B38" s="11"/>
      <c r="C38" s="11"/>
      <c r="D38" s="21"/>
      <c r="E38" s="39" t="e">
        <f t="shared" si="3"/>
        <v>#N/A</v>
      </c>
      <c r="F38" s="51" t="e">
        <f t="shared" si="2"/>
        <v>#N/A</v>
      </c>
      <c r="G38" s="55"/>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row>
    <row r="39" spans="1:55" x14ac:dyDescent="0.3">
      <c r="A39" s="11"/>
      <c r="B39" s="11"/>
      <c r="C39" s="11"/>
      <c r="D39" s="21"/>
      <c r="E39" s="39" t="e">
        <f t="shared" si="3"/>
        <v>#N/A</v>
      </c>
      <c r="F39" s="51" t="e">
        <f t="shared" si="2"/>
        <v>#N/A</v>
      </c>
      <c r="G39" s="55"/>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row>
    <row r="40" spans="1:55" x14ac:dyDescent="0.3">
      <c r="A40" s="11"/>
      <c r="B40" s="11"/>
      <c r="C40" s="11"/>
      <c r="D40" s="21"/>
      <c r="E40" s="39" t="e">
        <f t="shared" si="3"/>
        <v>#N/A</v>
      </c>
      <c r="F40" s="51" t="e">
        <f t="shared" si="2"/>
        <v>#N/A</v>
      </c>
      <c r="G40" s="55"/>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row>
    <row r="41" spans="1:55" x14ac:dyDescent="0.3">
      <c r="A41" s="11"/>
      <c r="B41" s="11"/>
      <c r="C41" s="11"/>
      <c r="D41" s="21"/>
      <c r="E41" s="39" t="e">
        <f t="shared" si="3"/>
        <v>#N/A</v>
      </c>
      <c r="F41" s="51" t="e">
        <f t="shared" si="2"/>
        <v>#N/A</v>
      </c>
      <c r="G41" s="55"/>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row>
    <row r="42" spans="1:55" x14ac:dyDescent="0.3">
      <c r="A42" s="11"/>
      <c r="B42" s="11"/>
      <c r="C42" s="11"/>
      <c r="D42" s="21"/>
      <c r="E42" s="39" t="e">
        <f t="shared" si="3"/>
        <v>#N/A</v>
      </c>
      <c r="F42" s="51" t="e">
        <f t="shared" si="2"/>
        <v>#N/A</v>
      </c>
      <c r="G42" s="55"/>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row>
    <row r="43" spans="1:55" x14ac:dyDescent="0.3">
      <c r="A43" s="11"/>
      <c r="B43" s="11"/>
      <c r="C43" s="11"/>
      <c r="D43" s="21"/>
      <c r="E43" s="39" t="e">
        <f t="shared" si="3"/>
        <v>#N/A</v>
      </c>
      <c r="F43" s="51" t="e">
        <f t="shared" si="2"/>
        <v>#N/A</v>
      </c>
      <c r="G43" s="55"/>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row>
    <row r="44" spans="1:55" x14ac:dyDescent="0.3">
      <c r="A44" s="11"/>
      <c r="B44" s="11"/>
      <c r="C44" s="11"/>
      <c r="D44" s="21"/>
      <c r="E44" s="39" t="e">
        <f t="shared" si="3"/>
        <v>#N/A</v>
      </c>
      <c r="F44" s="51" t="e">
        <f t="shared" si="2"/>
        <v>#N/A</v>
      </c>
      <c r="G44" s="55"/>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row>
    <row r="45" spans="1:55" x14ac:dyDescent="0.3">
      <c r="A45" s="11"/>
      <c r="B45" s="11"/>
      <c r="C45" s="11"/>
      <c r="D45" s="21"/>
      <c r="E45" s="39" t="e">
        <f t="shared" si="3"/>
        <v>#N/A</v>
      </c>
      <c r="F45" s="51" t="e">
        <f t="shared" si="2"/>
        <v>#N/A</v>
      </c>
      <c r="G45" s="55"/>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row>
    <row r="46" spans="1:55" x14ac:dyDescent="0.3">
      <c r="A46" s="11"/>
      <c r="B46" s="11"/>
      <c r="C46" s="11"/>
      <c r="D46" s="21"/>
      <c r="E46" s="39" t="e">
        <f t="shared" si="3"/>
        <v>#N/A</v>
      </c>
      <c r="F46" s="51" t="e">
        <f t="shared" si="2"/>
        <v>#N/A</v>
      </c>
      <c r="G46" s="55"/>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row>
    <row r="47" spans="1:55" x14ac:dyDescent="0.3">
      <c r="A47" s="11"/>
      <c r="B47" s="11"/>
      <c r="C47" s="11"/>
      <c r="D47" s="21"/>
      <c r="E47" s="39" t="e">
        <f t="shared" si="3"/>
        <v>#N/A</v>
      </c>
      <c r="F47" s="51" t="e">
        <f t="shared" si="2"/>
        <v>#N/A</v>
      </c>
      <c r="G47" s="55"/>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row>
    <row r="48" spans="1:55" x14ac:dyDescent="0.3">
      <c r="A48" s="11"/>
      <c r="B48" s="11"/>
      <c r="C48" s="11"/>
      <c r="D48" s="21"/>
      <c r="E48" s="39" t="e">
        <f t="shared" si="3"/>
        <v>#N/A</v>
      </c>
      <c r="F48" s="51" t="e">
        <f t="shared" si="2"/>
        <v>#N/A</v>
      </c>
      <c r="G48" s="55"/>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row>
    <row r="49" spans="1:55" x14ac:dyDescent="0.3">
      <c r="A49" s="11"/>
      <c r="B49" s="11"/>
      <c r="C49" s="11"/>
      <c r="D49" s="21"/>
      <c r="E49" s="39" t="e">
        <f t="shared" si="3"/>
        <v>#N/A</v>
      </c>
      <c r="F49" s="51" t="e">
        <f t="shared" si="2"/>
        <v>#N/A</v>
      </c>
      <c r="G49" s="55"/>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row>
    <row r="50" spans="1:55" x14ac:dyDescent="0.3">
      <c r="A50" s="11"/>
      <c r="B50" s="11"/>
      <c r="C50" s="11"/>
      <c r="D50" s="21"/>
      <c r="E50" s="39" t="e">
        <f t="shared" si="3"/>
        <v>#N/A</v>
      </c>
      <c r="F50" s="51" t="e">
        <f t="shared" si="2"/>
        <v>#N/A</v>
      </c>
      <c r="G50" s="55"/>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row>
    <row r="51" spans="1:55" x14ac:dyDescent="0.3">
      <c r="A51" s="11"/>
      <c r="B51" s="11"/>
      <c r="C51" s="11"/>
      <c r="D51" s="21"/>
      <c r="E51" s="39" t="e">
        <f t="shared" si="3"/>
        <v>#N/A</v>
      </c>
      <c r="F51" s="51" t="e">
        <f t="shared" si="2"/>
        <v>#N/A</v>
      </c>
      <c r="G51" s="55"/>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row>
    <row r="52" spans="1:55" x14ac:dyDescent="0.3">
      <c r="A52" s="11"/>
      <c r="B52" s="11"/>
      <c r="C52" s="11"/>
      <c r="D52" s="21"/>
      <c r="E52" s="39" t="e">
        <f t="shared" si="3"/>
        <v>#N/A</v>
      </c>
      <c r="F52" s="51" t="e">
        <f t="shared" si="2"/>
        <v>#N/A</v>
      </c>
      <c r="G52" s="55"/>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5" x14ac:dyDescent="0.3">
      <c r="A53" s="11"/>
      <c r="B53" s="11"/>
      <c r="C53" s="11"/>
      <c r="D53" s="21"/>
      <c r="E53" s="39" t="e">
        <f t="shared" si="3"/>
        <v>#N/A</v>
      </c>
      <c r="F53" s="51" t="e">
        <f t="shared" si="2"/>
        <v>#N/A</v>
      </c>
      <c r="G53" s="55"/>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row>
    <row r="54" spans="1:55" x14ac:dyDescent="0.3">
      <c r="A54" s="11"/>
      <c r="B54" s="11"/>
      <c r="C54" s="11"/>
      <c r="D54" s="21"/>
      <c r="E54" s="39" t="e">
        <f t="shared" si="3"/>
        <v>#N/A</v>
      </c>
      <c r="F54" s="51" t="e">
        <f t="shared" si="2"/>
        <v>#N/A</v>
      </c>
      <c r="G54" s="55"/>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row>
    <row r="55" spans="1:55" x14ac:dyDescent="0.3">
      <c r="A55" s="11"/>
      <c r="B55" s="11"/>
      <c r="C55" s="11"/>
      <c r="D55" s="21"/>
      <c r="E55" s="39" t="e">
        <f t="shared" si="3"/>
        <v>#N/A</v>
      </c>
      <c r="F55" s="51" t="e">
        <f t="shared" si="2"/>
        <v>#N/A</v>
      </c>
      <c r="G55" s="55"/>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row>
    <row r="56" spans="1:55" x14ac:dyDescent="0.3">
      <c r="A56" s="11"/>
      <c r="B56" s="11"/>
      <c r="C56" s="11"/>
      <c r="D56" s="21"/>
      <c r="E56" s="39" t="e">
        <f t="shared" si="3"/>
        <v>#N/A</v>
      </c>
      <c r="F56" s="51" t="e">
        <f t="shared" si="2"/>
        <v>#N/A</v>
      </c>
      <c r="G56" s="55"/>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row>
    <row r="57" spans="1:55" x14ac:dyDescent="0.3">
      <c r="A57" s="11"/>
      <c r="B57" s="11"/>
      <c r="C57" s="11"/>
      <c r="D57" s="21"/>
      <c r="E57" s="39" t="e">
        <f t="shared" si="3"/>
        <v>#N/A</v>
      </c>
      <c r="F57" s="51" t="e">
        <f t="shared" si="2"/>
        <v>#N/A</v>
      </c>
      <c r="G57" s="55"/>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row>
    <row r="58" spans="1:55" x14ac:dyDescent="0.3">
      <c r="A58" s="11"/>
      <c r="B58" s="11"/>
      <c r="C58" s="11"/>
      <c r="D58" s="21"/>
      <c r="E58" s="39" t="e">
        <f t="shared" si="3"/>
        <v>#N/A</v>
      </c>
      <c r="F58" s="51" t="e">
        <f t="shared" si="2"/>
        <v>#N/A</v>
      </c>
      <c r="G58" s="55"/>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row>
    <row r="59" spans="1:55" x14ac:dyDescent="0.3">
      <c r="A59" s="11"/>
      <c r="B59" s="11"/>
      <c r="C59" s="11"/>
      <c r="D59" s="21"/>
      <c r="E59" s="39" t="e">
        <f t="shared" si="3"/>
        <v>#N/A</v>
      </c>
      <c r="F59" s="51" t="e">
        <f t="shared" si="2"/>
        <v>#N/A</v>
      </c>
      <c r="G59" s="55"/>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row>
    <row r="60" spans="1:55" x14ac:dyDescent="0.3">
      <c r="A60" s="11"/>
      <c r="B60" s="11"/>
      <c r="C60" s="11"/>
      <c r="D60" s="21"/>
      <c r="E60" s="39" t="e">
        <f t="shared" si="3"/>
        <v>#N/A</v>
      </c>
      <c r="F60" s="51" t="e">
        <f t="shared" si="2"/>
        <v>#N/A</v>
      </c>
      <c r="G60" s="55"/>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row>
    <row r="61" spans="1:55" x14ac:dyDescent="0.3">
      <c r="A61" s="11"/>
      <c r="B61" s="11"/>
      <c r="C61" s="11"/>
      <c r="D61" s="21"/>
      <c r="E61" s="39" t="e">
        <f t="shared" si="3"/>
        <v>#N/A</v>
      </c>
      <c r="F61" s="51" t="e">
        <f t="shared" si="2"/>
        <v>#N/A</v>
      </c>
      <c r="G61" s="55"/>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row>
    <row r="62" spans="1:55" x14ac:dyDescent="0.3">
      <c r="A62" s="11"/>
      <c r="B62" s="11"/>
      <c r="C62" s="11"/>
      <c r="D62" s="21"/>
      <c r="E62" s="39" t="e">
        <f t="shared" si="3"/>
        <v>#N/A</v>
      </c>
      <c r="F62" s="51" t="e">
        <f t="shared" si="2"/>
        <v>#N/A</v>
      </c>
      <c r="G62" s="55"/>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row>
    <row r="63" spans="1:55" x14ac:dyDescent="0.3">
      <c r="A63" s="11"/>
      <c r="B63" s="11"/>
      <c r="C63" s="11"/>
      <c r="D63" s="21"/>
      <c r="E63" s="39" t="e">
        <f t="shared" si="3"/>
        <v>#N/A</v>
      </c>
      <c r="F63" s="51" t="e">
        <f t="shared" si="2"/>
        <v>#N/A</v>
      </c>
      <c r="G63" s="55"/>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row>
    <row r="64" spans="1:55" x14ac:dyDescent="0.3">
      <c r="A64" s="11"/>
      <c r="B64" s="11"/>
      <c r="C64" s="11"/>
      <c r="D64" s="21"/>
      <c r="E64" s="39" t="e">
        <f t="shared" si="3"/>
        <v>#N/A</v>
      </c>
      <c r="F64" s="51" t="e">
        <f t="shared" si="2"/>
        <v>#N/A</v>
      </c>
      <c r="G64" s="55"/>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row>
    <row r="65" spans="1:55" x14ac:dyDescent="0.3">
      <c r="A65" s="11"/>
      <c r="B65" s="11"/>
      <c r="C65" s="11"/>
      <c r="D65" s="21"/>
      <c r="E65" s="39" t="e">
        <f t="shared" si="3"/>
        <v>#N/A</v>
      </c>
      <c r="F65" s="51" t="e">
        <f t="shared" si="2"/>
        <v>#N/A</v>
      </c>
      <c r="G65" s="55"/>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row>
    <row r="66" spans="1:55" x14ac:dyDescent="0.3">
      <c r="A66" s="11"/>
      <c r="B66" s="11"/>
      <c r="C66" s="11"/>
      <c r="D66" s="21"/>
      <c r="E66" s="39" t="e">
        <f t="shared" ref="E66:E100" si="4">VLOOKUP(C66&amp;B66,TPData,7,FALSE)</f>
        <v>#N/A</v>
      </c>
      <c r="F66" s="51" t="e">
        <f t="shared" si="2"/>
        <v>#N/A</v>
      </c>
      <c r="G66" s="55"/>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row>
    <row r="67" spans="1:55" x14ac:dyDescent="0.3">
      <c r="A67" s="11"/>
      <c r="B67" s="11"/>
      <c r="C67" s="11"/>
      <c r="D67" s="21"/>
      <c r="E67" s="39" t="e">
        <f t="shared" si="4"/>
        <v>#N/A</v>
      </c>
      <c r="F67" s="51" t="e">
        <f t="shared" ref="F67:F100" si="5">E67*D67</f>
        <v>#N/A</v>
      </c>
      <c r="G67" s="55"/>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row>
    <row r="68" spans="1:55" x14ac:dyDescent="0.3">
      <c r="A68" s="11"/>
      <c r="B68" s="11"/>
      <c r="C68" s="11"/>
      <c r="D68" s="21"/>
      <c r="E68" s="39" t="e">
        <f t="shared" si="4"/>
        <v>#N/A</v>
      </c>
      <c r="F68" s="51" t="e">
        <f t="shared" si="5"/>
        <v>#N/A</v>
      </c>
      <c r="G68" s="55"/>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row>
    <row r="69" spans="1:55" x14ac:dyDescent="0.3">
      <c r="A69" s="11"/>
      <c r="B69" s="11"/>
      <c r="C69" s="11"/>
      <c r="D69" s="21"/>
      <c r="E69" s="39" t="e">
        <f t="shared" si="4"/>
        <v>#N/A</v>
      </c>
      <c r="F69" s="51" t="e">
        <f t="shared" si="5"/>
        <v>#N/A</v>
      </c>
      <c r="G69" s="55"/>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row>
    <row r="70" spans="1:55" x14ac:dyDescent="0.3">
      <c r="A70" s="11"/>
      <c r="B70" s="11"/>
      <c r="C70" s="11"/>
      <c r="D70" s="21"/>
      <c r="E70" s="39" t="e">
        <f t="shared" si="4"/>
        <v>#N/A</v>
      </c>
      <c r="F70" s="51" t="e">
        <f t="shared" si="5"/>
        <v>#N/A</v>
      </c>
      <c r="G70" s="55"/>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row>
    <row r="71" spans="1:55" x14ac:dyDescent="0.3">
      <c r="A71" s="11"/>
      <c r="B71" s="11"/>
      <c r="C71" s="11"/>
      <c r="D71" s="21"/>
      <c r="E71" s="39" t="e">
        <f t="shared" si="4"/>
        <v>#N/A</v>
      </c>
      <c r="F71" s="51" t="e">
        <f t="shared" si="5"/>
        <v>#N/A</v>
      </c>
      <c r="G71" s="55"/>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row>
    <row r="72" spans="1:55" x14ac:dyDescent="0.3">
      <c r="A72" s="11"/>
      <c r="B72" s="11"/>
      <c r="C72" s="11"/>
      <c r="D72" s="21"/>
      <c r="E72" s="39" t="e">
        <f t="shared" si="4"/>
        <v>#N/A</v>
      </c>
      <c r="F72" s="51" t="e">
        <f t="shared" si="5"/>
        <v>#N/A</v>
      </c>
      <c r="G72" s="55"/>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row>
    <row r="73" spans="1:55" x14ac:dyDescent="0.3">
      <c r="A73" s="11"/>
      <c r="B73" s="11"/>
      <c r="C73" s="11"/>
      <c r="D73" s="21"/>
      <c r="E73" s="39" t="e">
        <f t="shared" si="4"/>
        <v>#N/A</v>
      </c>
      <c r="F73" s="51" t="e">
        <f t="shared" si="5"/>
        <v>#N/A</v>
      </c>
      <c r="G73" s="55"/>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row>
    <row r="74" spans="1:55" x14ac:dyDescent="0.3">
      <c r="A74" s="11"/>
      <c r="B74" s="11"/>
      <c r="C74" s="11"/>
      <c r="D74" s="21"/>
      <c r="E74" s="39" t="e">
        <f t="shared" si="4"/>
        <v>#N/A</v>
      </c>
      <c r="F74" s="51" t="e">
        <f t="shared" si="5"/>
        <v>#N/A</v>
      </c>
      <c r="G74" s="55"/>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row>
    <row r="75" spans="1:55" x14ac:dyDescent="0.3">
      <c r="A75" s="11"/>
      <c r="B75" s="11"/>
      <c r="C75" s="11"/>
      <c r="D75" s="21"/>
      <c r="E75" s="39" t="e">
        <f t="shared" si="4"/>
        <v>#N/A</v>
      </c>
      <c r="F75" s="51" t="e">
        <f t="shared" si="5"/>
        <v>#N/A</v>
      </c>
      <c r="G75" s="55"/>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row>
    <row r="76" spans="1:55" x14ac:dyDescent="0.3">
      <c r="A76" s="11"/>
      <c r="B76" s="11"/>
      <c r="C76" s="11"/>
      <c r="D76" s="21"/>
      <c r="E76" s="39" t="e">
        <f t="shared" si="4"/>
        <v>#N/A</v>
      </c>
      <c r="F76" s="51" t="e">
        <f t="shared" si="5"/>
        <v>#N/A</v>
      </c>
      <c r="G76" s="55"/>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row>
    <row r="77" spans="1:55" x14ac:dyDescent="0.3">
      <c r="A77" s="11"/>
      <c r="B77" s="11"/>
      <c r="C77" s="11"/>
      <c r="D77" s="21"/>
      <c r="E77" s="39" t="e">
        <f t="shared" si="4"/>
        <v>#N/A</v>
      </c>
      <c r="F77" s="51" t="e">
        <f t="shared" si="5"/>
        <v>#N/A</v>
      </c>
      <c r="G77" s="55"/>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row>
    <row r="78" spans="1:55" x14ac:dyDescent="0.3">
      <c r="A78" s="11"/>
      <c r="B78" s="11"/>
      <c r="C78" s="11"/>
      <c r="D78" s="21"/>
      <c r="E78" s="39" t="e">
        <f t="shared" si="4"/>
        <v>#N/A</v>
      </c>
      <c r="F78" s="51" t="e">
        <f t="shared" si="5"/>
        <v>#N/A</v>
      </c>
      <c r="G78" s="55"/>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row>
    <row r="79" spans="1:55" x14ac:dyDescent="0.3">
      <c r="A79" s="11"/>
      <c r="B79" s="11"/>
      <c r="C79" s="11"/>
      <c r="D79" s="21"/>
      <c r="E79" s="39" t="e">
        <f t="shared" si="4"/>
        <v>#N/A</v>
      </c>
      <c r="F79" s="51" t="e">
        <f t="shared" si="5"/>
        <v>#N/A</v>
      </c>
      <c r="G79" s="55"/>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row>
    <row r="80" spans="1:55" x14ac:dyDescent="0.3">
      <c r="A80" s="11"/>
      <c r="B80" s="11"/>
      <c r="C80" s="11"/>
      <c r="D80" s="21"/>
      <c r="E80" s="39" t="e">
        <f t="shared" si="4"/>
        <v>#N/A</v>
      </c>
      <c r="F80" s="51" t="e">
        <f t="shared" si="5"/>
        <v>#N/A</v>
      </c>
      <c r="G80" s="55"/>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row>
    <row r="81" spans="1:55" x14ac:dyDescent="0.3">
      <c r="A81" s="11"/>
      <c r="B81" s="11"/>
      <c r="C81" s="11"/>
      <c r="D81" s="21"/>
      <c r="E81" s="39" t="e">
        <f t="shared" si="4"/>
        <v>#N/A</v>
      </c>
      <c r="F81" s="51" t="e">
        <f t="shared" si="5"/>
        <v>#N/A</v>
      </c>
      <c r="G81" s="55"/>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row>
    <row r="82" spans="1:55" x14ac:dyDescent="0.3">
      <c r="A82" s="11"/>
      <c r="B82" s="11"/>
      <c r="C82" s="11"/>
      <c r="D82" s="21"/>
      <c r="E82" s="39" t="e">
        <f t="shared" si="4"/>
        <v>#N/A</v>
      </c>
      <c r="F82" s="51" t="e">
        <f t="shared" si="5"/>
        <v>#N/A</v>
      </c>
      <c r="G82" s="55"/>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row>
    <row r="83" spans="1:55" x14ac:dyDescent="0.3">
      <c r="A83" s="11"/>
      <c r="B83" s="11"/>
      <c r="C83" s="11"/>
      <c r="D83" s="21"/>
      <c r="E83" s="39" t="e">
        <f t="shared" si="4"/>
        <v>#N/A</v>
      </c>
      <c r="F83" s="51" t="e">
        <f t="shared" si="5"/>
        <v>#N/A</v>
      </c>
      <c r="G83" s="55"/>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row>
    <row r="84" spans="1:55" x14ac:dyDescent="0.3">
      <c r="A84" s="11"/>
      <c r="B84" s="11"/>
      <c r="C84" s="11"/>
      <c r="D84" s="21"/>
      <c r="E84" s="39" t="e">
        <f t="shared" si="4"/>
        <v>#N/A</v>
      </c>
      <c r="F84" s="51" t="e">
        <f t="shared" si="5"/>
        <v>#N/A</v>
      </c>
      <c r="G84" s="55"/>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row>
    <row r="85" spans="1:55" x14ac:dyDescent="0.3">
      <c r="A85" s="11"/>
      <c r="B85" s="11"/>
      <c r="C85" s="11"/>
      <c r="D85" s="21"/>
      <c r="E85" s="39" t="e">
        <f t="shared" si="4"/>
        <v>#N/A</v>
      </c>
      <c r="F85" s="51" t="e">
        <f t="shared" si="5"/>
        <v>#N/A</v>
      </c>
      <c r="G85" s="55"/>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row>
    <row r="86" spans="1:55" x14ac:dyDescent="0.3">
      <c r="A86" s="11"/>
      <c r="B86" s="11"/>
      <c r="C86" s="11"/>
      <c r="D86" s="21"/>
      <c r="E86" s="39" t="e">
        <f t="shared" si="4"/>
        <v>#N/A</v>
      </c>
      <c r="F86" s="51" t="e">
        <f t="shared" si="5"/>
        <v>#N/A</v>
      </c>
      <c r="G86" s="55"/>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row>
    <row r="87" spans="1:55" x14ac:dyDescent="0.3">
      <c r="A87" s="11"/>
      <c r="B87" s="11"/>
      <c r="C87" s="11"/>
      <c r="D87" s="21"/>
      <c r="E87" s="39" t="e">
        <f t="shared" si="4"/>
        <v>#N/A</v>
      </c>
      <c r="F87" s="51" t="e">
        <f t="shared" si="5"/>
        <v>#N/A</v>
      </c>
      <c r="G87" s="55"/>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row>
    <row r="88" spans="1:55" x14ac:dyDescent="0.3">
      <c r="A88" s="11"/>
      <c r="B88" s="11"/>
      <c r="C88" s="11"/>
      <c r="D88" s="21"/>
      <c r="E88" s="39" t="e">
        <f t="shared" si="4"/>
        <v>#N/A</v>
      </c>
      <c r="F88" s="51" t="e">
        <f t="shared" si="5"/>
        <v>#N/A</v>
      </c>
      <c r="G88" s="55"/>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row>
    <row r="89" spans="1:55" x14ac:dyDescent="0.3">
      <c r="A89" s="11"/>
      <c r="B89" s="11"/>
      <c r="C89" s="49"/>
      <c r="D89" s="21"/>
      <c r="E89" s="39" t="e">
        <f t="shared" si="4"/>
        <v>#N/A</v>
      </c>
      <c r="F89" s="51" t="e">
        <f t="shared" si="5"/>
        <v>#N/A</v>
      </c>
      <c r="G89" s="55"/>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row>
    <row r="90" spans="1:55" x14ac:dyDescent="0.3">
      <c r="A90" s="11"/>
      <c r="B90" s="11"/>
      <c r="C90" s="50"/>
      <c r="D90" s="21"/>
      <c r="E90" s="39" t="e">
        <f t="shared" si="4"/>
        <v>#N/A</v>
      </c>
      <c r="F90" s="51" t="e">
        <f t="shared" si="5"/>
        <v>#N/A</v>
      </c>
      <c r="G90" s="55"/>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row>
    <row r="91" spans="1:55" x14ac:dyDescent="0.3">
      <c r="A91" s="11"/>
      <c r="B91" s="11"/>
      <c r="C91" s="11"/>
      <c r="D91" s="21"/>
      <c r="E91" s="39" t="e">
        <f t="shared" si="4"/>
        <v>#N/A</v>
      </c>
      <c r="F91" s="51" t="e">
        <f t="shared" si="5"/>
        <v>#N/A</v>
      </c>
      <c r="G91" s="55"/>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row>
    <row r="92" spans="1:55" x14ac:dyDescent="0.3">
      <c r="A92" s="11"/>
      <c r="B92" s="11"/>
      <c r="C92" s="11"/>
      <c r="D92" s="21"/>
      <c r="E92" s="39" t="e">
        <f t="shared" si="4"/>
        <v>#N/A</v>
      </c>
      <c r="F92" s="51" t="e">
        <f t="shared" si="5"/>
        <v>#N/A</v>
      </c>
      <c r="G92" s="55"/>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row>
    <row r="93" spans="1:55" x14ac:dyDescent="0.3">
      <c r="A93" s="11"/>
      <c r="B93" s="11"/>
      <c r="C93" s="11"/>
      <c r="D93" s="21"/>
      <c r="E93" s="39" t="e">
        <f t="shared" si="4"/>
        <v>#N/A</v>
      </c>
      <c r="F93" s="51" t="e">
        <f t="shared" si="5"/>
        <v>#N/A</v>
      </c>
      <c r="G93" s="55"/>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row>
    <row r="94" spans="1:55" x14ac:dyDescent="0.3">
      <c r="A94" s="11"/>
      <c r="B94" s="11"/>
      <c r="C94" s="11"/>
      <c r="D94" s="21"/>
      <c r="E94" s="39" t="e">
        <f t="shared" si="4"/>
        <v>#N/A</v>
      </c>
      <c r="F94" s="51" t="e">
        <f t="shared" si="5"/>
        <v>#N/A</v>
      </c>
      <c r="G94" s="55"/>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row>
    <row r="95" spans="1:55" x14ac:dyDescent="0.3">
      <c r="A95" s="11"/>
      <c r="B95" s="11"/>
      <c r="C95" s="11"/>
      <c r="D95" s="21"/>
      <c r="E95" s="39" t="e">
        <f t="shared" si="4"/>
        <v>#N/A</v>
      </c>
      <c r="F95" s="51" t="e">
        <f t="shared" si="5"/>
        <v>#N/A</v>
      </c>
      <c r="G95" s="55"/>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row>
    <row r="96" spans="1:55" x14ac:dyDescent="0.3">
      <c r="A96" s="11"/>
      <c r="B96" s="11"/>
      <c r="C96" s="11"/>
      <c r="D96" s="21"/>
      <c r="E96" s="39" t="e">
        <f t="shared" si="4"/>
        <v>#N/A</v>
      </c>
      <c r="F96" s="51" t="e">
        <f t="shared" si="5"/>
        <v>#N/A</v>
      </c>
      <c r="G96" s="55"/>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row>
    <row r="97" spans="1:55" x14ac:dyDescent="0.3">
      <c r="A97" s="11"/>
      <c r="B97" s="11"/>
      <c r="C97" s="11"/>
      <c r="D97" s="21"/>
      <c r="E97" s="39" t="e">
        <f t="shared" si="4"/>
        <v>#N/A</v>
      </c>
      <c r="F97" s="51" t="e">
        <f t="shared" si="5"/>
        <v>#N/A</v>
      </c>
      <c r="G97" s="55"/>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row>
    <row r="98" spans="1:55" x14ac:dyDescent="0.3">
      <c r="A98" s="11"/>
      <c r="B98" s="11"/>
      <c r="C98" s="11"/>
      <c r="D98" s="21"/>
      <c r="E98" s="39" t="e">
        <f t="shared" si="4"/>
        <v>#N/A</v>
      </c>
      <c r="F98" s="51" t="e">
        <f t="shared" si="5"/>
        <v>#N/A</v>
      </c>
      <c r="G98" s="55"/>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row>
    <row r="99" spans="1:55" x14ac:dyDescent="0.3">
      <c r="A99" s="11"/>
      <c r="B99" s="11"/>
      <c r="C99" s="11"/>
      <c r="D99" s="21"/>
      <c r="E99" s="39" t="e">
        <f t="shared" si="4"/>
        <v>#N/A</v>
      </c>
      <c r="F99" s="51" t="e">
        <f t="shared" si="5"/>
        <v>#N/A</v>
      </c>
      <c r="G99" s="55"/>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row>
    <row r="100" spans="1:55" x14ac:dyDescent="0.3">
      <c r="A100" s="11"/>
      <c r="B100" s="11"/>
      <c r="C100" s="11"/>
      <c r="D100" s="21"/>
      <c r="E100" s="39" t="e">
        <f t="shared" si="4"/>
        <v>#N/A</v>
      </c>
      <c r="F100" s="51" t="e">
        <f t="shared" si="5"/>
        <v>#N/A</v>
      </c>
      <c r="G100" s="55"/>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row>
    <row r="101" spans="1:55" x14ac:dyDescent="0.3">
      <c r="A101" s="43"/>
      <c r="B101" s="43"/>
      <c r="C101" s="43"/>
      <c r="D101" s="18"/>
      <c r="E101" s="18"/>
      <c r="F101" s="18"/>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row>
    <row r="102" spans="1:55" x14ac:dyDescent="0.3">
      <c r="A102" s="43"/>
      <c r="B102" s="43"/>
      <c r="C102" s="43"/>
      <c r="D102" s="18"/>
      <c r="E102" s="18"/>
      <c r="F102" s="18"/>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row>
    <row r="103" spans="1:55" x14ac:dyDescent="0.3">
      <c r="A103" s="43"/>
      <c r="B103" s="43"/>
      <c r="C103" s="43"/>
      <c r="D103" s="18"/>
      <c r="E103" s="18"/>
      <c r="F103" s="18"/>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row>
    <row r="104" spans="1:55" x14ac:dyDescent="0.3">
      <c r="A104" s="43"/>
      <c r="B104" s="43"/>
      <c r="C104" s="43"/>
      <c r="D104" s="18"/>
      <c r="E104" s="18"/>
      <c r="F104" s="18"/>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row>
    <row r="105" spans="1:55" x14ac:dyDescent="0.3">
      <c r="A105" s="43"/>
      <c r="B105" s="43"/>
      <c r="C105" s="43"/>
      <c r="D105" s="18"/>
      <c r="E105" s="18"/>
      <c r="F105" s="18"/>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row>
    <row r="106" spans="1:55" x14ac:dyDescent="0.3">
      <c r="A106" s="43"/>
      <c r="B106" s="43"/>
      <c r="C106" s="43"/>
      <c r="D106" s="18"/>
      <c r="E106" s="18"/>
      <c r="F106" s="18"/>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row>
    <row r="107" spans="1:55" x14ac:dyDescent="0.3">
      <c r="A107" s="43"/>
      <c r="B107" s="43"/>
      <c r="C107" s="43"/>
      <c r="D107" s="18"/>
      <c r="E107" s="18"/>
      <c r="F107" s="18"/>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row>
    <row r="108" spans="1:55" x14ac:dyDescent="0.3">
      <c r="A108" s="43"/>
      <c r="B108" s="43"/>
      <c r="C108" s="43"/>
      <c r="D108" s="18"/>
      <c r="E108" s="18"/>
      <c r="F108" s="18"/>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row>
    <row r="109" spans="1:55" x14ac:dyDescent="0.3">
      <c r="A109" s="43"/>
      <c r="B109" s="43"/>
      <c r="C109" s="43"/>
      <c r="D109" s="18"/>
      <c r="E109" s="18"/>
      <c r="F109" s="18"/>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row>
    <row r="110" spans="1:55" x14ac:dyDescent="0.3">
      <c r="A110" s="43"/>
      <c r="B110" s="43"/>
      <c r="C110" s="43"/>
      <c r="D110" s="18"/>
      <c r="E110" s="18"/>
      <c r="F110" s="18"/>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row>
    <row r="111" spans="1:55" x14ac:dyDescent="0.3">
      <c r="A111" s="43"/>
      <c r="B111" s="43"/>
      <c r="C111" s="43"/>
      <c r="D111" s="18"/>
      <c r="E111" s="18"/>
      <c r="F111" s="18"/>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row>
    <row r="112" spans="1:55" x14ac:dyDescent="0.3">
      <c r="A112" s="43"/>
      <c r="B112" s="43"/>
      <c r="C112" s="43"/>
      <c r="D112" s="18"/>
      <c r="E112" s="18"/>
      <c r="F112" s="18"/>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row>
    <row r="113" spans="1:55" x14ac:dyDescent="0.3">
      <c r="A113" s="43"/>
      <c r="B113" s="43"/>
      <c r="C113" s="43"/>
      <c r="D113" s="18"/>
      <c r="E113" s="18"/>
      <c r="F113" s="18"/>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row>
    <row r="114" spans="1:55" x14ac:dyDescent="0.3">
      <c r="A114" s="43"/>
      <c r="B114" s="43"/>
      <c r="C114" s="43"/>
      <c r="D114" s="18"/>
      <c r="E114" s="18"/>
      <c r="F114" s="18"/>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row>
    <row r="115" spans="1:55" x14ac:dyDescent="0.3">
      <c r="A115" s="43"/>
      <c r="B115" s="43"/>
      <c r="C115" s="43"/>
      <c r="D115" s="18"/>
      <c r="E115" s="18"/>
      <c r="F115" s="18"/>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row>
    <row r="116" spans="1:55" x14ac:dyDescent="0.3">
      <c r="A116" s="43"/>
      <c r="B116" s="43"/>
      <c r="C116" s="43"/>
      <c r="D116" s="18"/>
      <c r="E116" s="18"/>
      <c r="F116" s="18"/>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row>
    <row r="117" spans="1:55" x14ac:dyDescent="0.3">
      <c r="A117" s="43"/>
      <c r="B117" s="43"/>
      <c r="C117" s="43"/>
      <c r="D117" s="18"/>
      <c r="E117" s="18"/>
      <c r="F117" s="18"/>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row>
    <row r="118" spans="1:55" x14ac:dyDescent="0.3">
      <c r="A118" s="43"/>
      <c r="B118" s="43"/>
      <c r="C118" s="43"/>
      <c r="D118" s="18"/>
      <c r="E118" s="18"/>
      <c r="F118" s="18"/>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row>
    <row r="119" spans="1:55" x14ac:dyDescent="0.3">
      <c r="A119" s="43"/>
      <c r="B119" s="43"/>
      <c r="C119" s="43"/>
      <c r="D119" s="18"/>
      <c r="E119" s="18"/>
      <c r="F119" s="18"/>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row>
    <row r="120" spans="1:55" x14ac:dyDescent="0.3">
      <c r="A120" s="43"/>
      <c r="B120" s="43"/>
      <c r="C120" s="43"/>
      <c r="D120" s="18"/>
      <c r="E120" s="18"/>
      <c r="F120" s="18"/>
      <c r="G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row>
    <row r="121" spans="1:55" x14ac:dyDescent="0.3">
      <c r="A121" s="43"/>
      <c r="B121" s="43"/>
      <c r="C121" s="43"/>
      <c r="D121" s="18"/>
      <c r="E121" s="18"/>
      <c r="F121" s="18"/>
      <c r="G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row>
    <row r="122" spans="1:55" x14ac:dyDescent="0.3">
      <c r="A122" s="43"/>
      <c r="B122" s="43"/>
      <c r="C122" s="43"/>
      <c r="D122" s="18"/>
      <c r="E122" s="18"/>
      <c r="F122" s="18"/>
      <c r="G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row>
    <row r="123" spans="1:55" x14ac:dyDescent="0.3">
      <c r="A123" s="43"/>
      <c r="B123" s="43"/>
      <c r="C123" s="43"/>
      <c r="D123" s="18"/>
      <c r="E123" s="18"/>
      <c r="F123" s="18"/>
      <c r="G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row>
    <row r="124" spans="1:55" x14ac:dyDescent="0.3">
      <c r="A124" s="43"/>
      <c r="B124" s="43"/>
      <c r="C124" s="43"/>
      <c r="D124" s="18"/>
      <c r="E124" s="18"/>
      <c r="F124" s="18"/>
      <c r="G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row>
    <row r="125" spans="1:55" x14ac:dyDescent="0.3">
      <c r="A125" s="43"/>
      <c r="B125" s="43"/>
      <c r="C125" s="43"/>
      <c r="D125" s="18"/>
      <c r="E125" s="18"/>
      <c r="F125" s="18"/>
      <c r="G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row>
    <row r="126" spans="1:55" x14ac:dyDescent="0.3">
      <c r="A126" s="43"/>
      <c r="B126" s="43"/>
      <c r="C126" s="43"/>
      <c r="D126" s="18"/>
      <c r="E126" s="18"/>
      <c r="F126" s="18"/>
      <c r="G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row>
    <row r="127" spans="1:55" x14ac:dyDescent="0.3">
      <c r="A127" s="43"/>
      <c r="B127" s="43"/>
      <c r="C127" s="43"/>
      <c r="D127" s="18"/>
      <c r="E127" s="18"/>
      <c r="F127" s="18"/>
      <c r="G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row>
    <row r="128" spans="1:55" x14ac:dyDescent="0.3">
      <c r="A128" s="43"/>
      <c r="B128" s="43"/>
      <c r="C128" s="43"/>
      <c r="D128" s="18"/>
      <c r="E128" s="18"/>
      <c r="F128" s="18"/>
      <c r="G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row>
    <row r="129" spans="1:55" x14ac:dyDescent="0.3">
      <c r="A129" s="43"/>
      <c r="B129" s="43"/>
      <c r="C129" s="43"/>
      <c r="D129" s="18"/>
      <c r="E129" s="18"/>
      <c r="F129" s="18"/>
      <c r="G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row>
    <row r="130" spans="1:55" x14ac:dyDescent="0.3">
      <c r="A130" s="43"/>
      <c r="B130" s="43"/>
      <c r="C130" s="43"/>
      <c r="D130" s="18"/>
      <c r="E130" s="18"/>
      <c r="F130" s="18"/>
      <c r="G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row>
    <row r="131" spans="1:55" x14ac:dyDescent="0.3">
      <c r="A131" s="43"/>
      <c r="B131" s="43"/>
      <c r="C131" s="43"/>
      <c r="D131" s="18"/>
      <c r="E131" s="18"/>
      <c r="F131" s="18"/>
      <c r="G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row>
    <row r="132" spans="1:55" x14ac:dyDescent="0.3">
      <c r="A132" s="43"/>
      <c r="B132" s="43"/>
      <c r="C132" s="43"/>
      <c r="D132" s="18"/>
      <c r="E132" s="18"/>
      <c r="F132" s="18"/>
      <c r="G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row>
    <row r="133" spans="1:55" x14ac:dyDescent="0.3">
      <c r="A133" s="42"/>
      <c r="B133" s="42"/>
      <c r="C133" s="42"/>
      <c r="G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row>
    <row r="134" spans="1:55" x14ac:dyDescent="0.3">
      <c r="A134" s="42"/>
      <c r="B134" s="42"/>
      <c r="C134" s="42"/>
      <c r="G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row>
    <row r="135" spans="1:55" x14ac:dyDescent="0.3">
      <c r="A135" s="42"/>
      <c r="B135" s="42"/>
      <c r="C135" s="42"/>
      <c r="G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row>
  </sheetData>
  <dataConsolidate/>
  <dataValidations count="3">
    <dataValidation type="list" allowBlank="1" showInputMessage="1" showErrorMessage="1" sqref="A2:A100" xr:uid="{5EF34DEA-60FF-4065-9F62-6CA3AECEE01D}">
      <formula1>Sector</formula1>
    </dataValidation>
    <dataValidation type="list" allowBlank="1" showInputMessage="1" showErrorMessage="1" sqref="B2:B100" xr:uid="{140797AF-71EA-48BF-896E-202F7F489477}">
      <formula1>INDIRECT(SUBSTITUTE(A2,"","_"))</formula1>
    </dataValidation>
    <dataValidation type="list" allowBlank="1" showInputMessage="1" showErrorMessage="1" sqref="C2:C100" xr:uid="{FC53960F-3D2C-4C28-842D-4454344D12CC}">
      <formula1>Land_Use</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F5CDC-B565-4D37-BFD4-2FDD59171CD7}">
  <dimension ref="A1:AI129"/>
  <sheetViews>
    <sheetView workbookViewId="0">
      <selection activeCell="C12" sqref="C12"/>
    </sheetView>
  </sheetViews>
  <sheetFormatPr defaultColWidth="8.88671875" defaultRowHeight="14.4" x14ac:dyDescent="0.3"/>
  <cols>
    <col min="1" max="1" width="27.33203125" style="4" bestFit="1" customWidth="1"/>
    <col min="2" max="2" width="6.33203125" style="4" bestFit="1" customWidth="1"/>
    <col min="3" max="3" width="137.109375" style="3" customWidth="1"/>
    <col min="4" max="35" width="8.88671875" style="33"/>
    <col min="36" max="16384" width="8.88671875" style="4"/>
  </cols>
  <sheetData>
    <row r="1" spans="1:3" ht="31.8" thickBot="1" x14ac:dyDescent="0.35">
      <c r="A1" s="14" t="s">
        <v>29</v>
      </c>
      <c r="B1" s="14" t="s">
        <v>30</v>
      </c>
      <c r="C1" s="15" t="s">
        <v>31</v>
      </c>
    </row>
    <row r="2" spans="1:3" x14ac:dyDescent="0.3">
      <c r="A2" s="29" t="s">
        <v>8</v>
      </c>
      <c r="B2" s="29">
        <v>11</v>
      </c>
      <c r="C2" s="30" t="s">
        <v>32</v>
      </c>
    </row>
    <row r="3" spans="1:3" ht="43.2" x14ac:dyDescent="0.3">
      <c r="A3" s="28" t="s">
        <v>9</v>
      </c>
      <c r="B3" s="27">
        <v>21</v>
      </c>
      <c r="C3" s="28" t="s">
        <v>33</v>
      </c>
    </row>
    <row r="4" spans="1:3" ht="28.8" x14ac:dyDescent="0.3">
      <c r="A4" s="28" t="s">
        <v>10</v>
      </c>
      <c r="B4" s="27">
        <v>22</v>
      </c>
      <c r="C4" s="28" t="s">
        <v>34</v>
      </c>
    </row>
    <row r="5" spans="1:3" ht="28.8" x14ac:dyDescent="0.3">
      <c r="A5" s="28" t="s">
        <v>11</v>
      </c>
      <c r="B5" s="27">
        <v>23</v>
      </c>
      <c r="C5" s="28" t="s">
        <v>35</v>
      </c>
    </row>
    <row r="6" spans="1:3" ht="28.8" x14ac:dyDescent="0.3">
      <c r="A6" s="28" t="s">
        <v>12</v>
      </c>
      <c r="B6" s="27">
        <v>24</v>
      </c>
      <c r="C6" s="28" t="s">
        <v>36</v>
      </c>
    </row>
    <row r="7" spans="1:3" ht="28.8" x14ac:dyDescent="0.3">
      <c r="A7" s="22" t="s">
        <v>37</v>
      </c>
      <c r="B7" s="22">
        <v>31</v>
      </c>
      <c r="C7" s="24" t="s">
        <v>38</v>
      </c>
    </row>
    <row r="8" spans="1:3" ht="28.8" x14ac:dyDescent="0.3">
      <c r="A8" s="22" t="s">
        <v>37</v>
      </c>
      <c r="B8" s="22">
        <v>41</v>
      </c>
      <c r="C8" s="23" t="s">
        <v>39</v>
      </c>
    </row>
    <row r="9" spans="1:3" ht="28.8" x14ac:dyDescent="0.3">
      <c r="A9" s="22" t="s">
        <v>37</v>
      </c>
      <c r="B9" s="22">
        <v>42</v>
      </c>
      <c r="C9" s="23" t="s">
        <v>40</v>
      </c>
    </row>
    <row r="10" spans="1:3" ht="28.8" x14ac:dyDescent="0.3">
      <c r="A10" s="22" t="s">
        <v>37</v>
      </c>
      <c r="B10" s="22">
        <v>43</v>
      </c>
      <c r="C10" s="23" t="s">
        <v>41</v>
      </c>
    </row>
    <row r="11" spans="1:3" ht="28.8" x14ac:dyDescent="0.3">
      <c r="A11" s="22" t="s">
        <v>37</v>
      </c>
      <c r="B11" s="22">
        <v>52</v>
      </c>
      <c r="C11" s="23" t="s">
        <v>42</v>
      </c>
    </row>
    <row r="12" spans="1:3" ht="28.8" x14ac:dyDescent="0.3">
      <c r="A12" s="22" t="s">
        <v>37</v>
      </c>
      <c r="B12" s="22">
        <v>71</v>
      </c>
      <c r="C12" s="23" t="s">
        <v>43</v>
      </c>
    </row>
    <row r="13" spans="1:3" ht="28.8" x14ac:dyDescent="0.3">
      <c r="A13" s="25" t="s">
        <v>13</v>
      </c>
      <c r="B13" s="25">
        <v>81</v>
      </c>
      <c r="C13" s="26" t="s">
        <v>44</v>
      </c>
    </row>
    <row r="14" spans="1:3" ht="28.8" x14ac:dyDescent="0.3">
      <c r="A14" s="25" t="s">
        <v>14</v>
      </c>
      <c r="B14" s="25">
        <v>82</v>
      </c>
      <c r="C14" s="26" t="s">
        <v>45</v>
      </c>
    </row>
    <row r="15" spans="1:3" ht="28.8" x14ac:dyDescent="0.3">
      <c r="A15" s="22" t="s">
        <v>37</v>
      </c>
      <c r="B15" s="22">
        <v>90</v>
      </c>
      <c r="C15" s="23" t="s">
        <v>46</v>
      </c>
    </row>
    <row r="16" spans="1:3" ht="28.8" x14ac:dyDescent="0.3">
      <c r="A16" s="22" t="s">
        <v>37</v>
      </c>
      <c r="B16" s="22">
        <v>95</v>
      </c>
      <c r="C16" s="23" t="s">
        <v>47</v>
      </c>
    </row>
    <row r="17" spans="3:3" s="33" customFormat="1" x14ac:dyDescent="0.3">
      <c r="C17" s="44"/>
    </row>
    <row r="18" spans="3:3" s="33" customFormat="1" x14ac:dyDescent="0.3">
      <c r="C18" s="44"/>
    </row>
    <row r="19" spans="3:3" s="33" customFormat="1" x14ac:dyDescent="0.3">
      <c r="C19" s="44"/>
    </row>
    <row r="20" spans="3:3" s="33" customFormat="1" x14ac:dyDescent="0.3">
      <c r="C20" s="44"/>
    </row>
    <row r="21" spans="3:3" s="33" customFormat="1" x14ac:dyDescent="0.3">
      <c r="C21" s="44"/>
    </row>
    <row r="22" spans="3:3" s="33" customFormat="1" x14ac:dyDescent="0.3">
      <c r="C22" s="44"/>
    </row>
    <row r="23" spans="3:3" s="33" customFormat="1" x14ac:dyDescent="0.3">
      <c r="C23" s="44"/>
    </row>
    <row r="24" spans="3:3" s="33" customFormat="1" x14ac:dyDescent="0.3">
      <c r="C24" s="44"/>
    </row>
    <row r="25" spans="3:3" s="33" customFormat="1" x14ac:dyDescent="0.3">
      <c r="C25" s="44"/>
    </row>
    <row r="26" spans="3:3" s="33" customFormat="1" x14ac:dyDescent="0.3">
      <c r="C26" s="44"/>
    </row>
    <row r="27" spans="3:3" s="33" customFormat="1" x14ac:dyDescent="0.3">
      <c r="C27" s="44"/>
    </row>
    <row r="28" spans="3:3" s="33" customFormat="1" x14ac:dyDescent="0.3">
      <c r="C28" s="44"/>
    </row>
    <row r="29" spans="3:3" s="33" customFormat="1" x14ac:dyDescent="0.3">
      <c r="C29" s="44"/>
    </row>
    <row r="30" spans="3:3" s="33" customFormat="1" x14ac:dyDescent="0.3">
      <c r="C30" s="44"/>
    </row>
    <row r="31" spans="3:3" s="33" customFormat="1" x14ac:dyDescent="0.3">
      <c r="C31" s="44"/>
    </row>
    <row r="32" spans="3:3" s="33" customFormat="1" x14ac:dyDescent="0.3">
      <c r="C32" s="44"/>
    </row>
    <row r="33" spans="3:3" s="33" customFormat="1" x14ac:dyDescent="0.3">
      <c r="C33" s="44"/>
    </row>
    <row r="34" spans="3:3" s="33" customFormat="1" x14ac:dyDescent="0.3">
      <c r="C34" s="44"/>
    </row>
    <row r="35" spans="3:3" s="33" customFormat="1" x14ac:dyDescent="0.3">
      <c r="C35" s="44"/>
    </row>
    <row r="36" spans="3:3" s="33" customFormat="1" x14ac:dyDescent="0.3">
      <c r="C36" s="44"/>
    </row>
    <row r="37" spans="3:3" s="33" customFormat="1" x14ac:dyDescent="0.3">
      <c r="C37" s="44"/>
    </row>
    <row r="38" spans="3:3" s="33" customFormat="1" x14ac:dyDescent="0.3">
      <c r="C38" s="44"/>
    </row>
    <row r="39" spans="3:3" s="33" customFormat="1" x14ac:dyDescent="0.3">
      <c r="C39" s="44"/>
    </row>
    <row r="40" spans="3:3" s="33" customFormat="1" x14ac:dyDescent="0.3">
      <c r="C40" s="44"/>
    </row>
    <row r="41" spans="3:3" s="33" customFormat="1" x14ac:dyDescent="0.3">
      <c r="C41" s="44"/>
    </row>
    <row r="42" spans="3:3" s="33" customFormat="1" x14ac:dyDescent="0.3">
      <c r="C42" s="44"/>
    </row>
    <row r="43" spans="3:3" s="33" customFormat="1" x14ac:dyDescent="0.3">
      <c r="C43" s="44"/>
    </row>
    <row r="44" spans="3:3" s="33" customFormat="1" x14ac:dyDescent="0.3">
      <c r="C44" s="44"/>
    </row>
    <row r="45" spans="3:3" s="33" customFormat="1" x14ac:dyDescent="0.3">
      <c r="C45" s="44"/>
    </row>
    <row r="46" spans="3:3" s="33" customFormat="1" x14ac:dyDescent="0.3">
      <c r="C46" s="44"/>
    </row>
    <row r="47" spans="3:3" s="33" customFormat="1" x14ac:dyDescent="0.3">
      <c r="C47" s="44"/>
    </row>
    <row r="48" spans="3:3" s="33" customFormat="1" x14ac:dyDescent="0.3">
      <c r="C48" s="44"/>
    </row>
    <row r="49" spans="3:3" s="33" customFormat="1" x14ac:dyDescent="0.3">
      <c r="C49" s="44"/>
    </row>
    <row r="50" spans="3:3" s="33" customFormat="1" x14ac:dyDescent="0.3">
      <c r="C50" s="44"/>
    </row>
    <row r="51" spans="3:3" s="33" customFormat="1" x14ac:dyDescent="0.3">
      <c r="C51" s="44"/>
    </row>
    <row r="52" spans="3:3" s="33" customFormat="1" x14ac:dyDescent="0.3">
      <c r="C52" s="44"/>
    </row>
    <row r="53" spans="3:3" s="33" customFormat="1" x14ac:dyDescent="0.3">
      <c r="C53" s="44"/>
    </row>
    <row r="54" spans="3:3" s="33" customFormat="1" x14ac:dyDescent="0.3">
      <c r="C54" s="44"/>
    </row>
    <row r="55" spans="3:3" s="33" customFormat="1" x14ac:dyDescent="0.3">
      <c r="C55" s="44"/>
    </row>
    <row r="56" spans="3:3" s="33" customFormat="1" x14ac:dyDescent="0.3">
      <c r="C56" s="44"/>
    </row>
    <row r="57" spans="3:3" s="33" customFormat="1" x14ac:dyDescent="0.3">
      <c r="C57" s="44"/>
    </row>
    <row r="58" spans="3:3" s="33" customFormat="1" x14ac:dyDescent="0.3">
      <c r="C58" s="44"/>
    </row>
    <row r="59" spans="3:3" s="33" customFormat="1" x14ac:dyDescent="0.3">
      <c r="C59" s="44"/>
    </row>
    <row r="60" spans="3:3" s="33" customFormat="1" x14ac:dyDescent="0.3">
      <c r="C60" s="44"/>
    </row>
    <row r="61" spans="3:3" s="33" customFormat="1" x14ac:dyDescent="0.3">
      <c r="C61" s="44"/>
    </row>
    <row r="62" spans="3:3" s="33" customFormat="1" x14ac:dyDescent="0.3">
      <c r="C62" s="44"/>
    </row>
    <row r="63" spans="3:3" s="33" customFormat="1" x14ac:dyDescent="0.3">
      <c r="C63" s="44"/>
    </row>
    <row r="64" spans="3:3" s="33" customFormat="1" x14ac:dyDescent="0.3">
      <c r="C64" s="44"/>
    </row>
    <row r="65" spans="3:3" s="33" customFormat="1" x14ac:dyDescent="0.3">
      <c r="C65" s="44"/>
    </row>
    <row r="66" spans="3:3" s="33" customFormat="1" x14ac:dyDescent="0.3">
      <c r="C66" s="44"/>
    </row>
    <row r="67" spans="3:3" s="33" customFormat="1" x14ac:dyDescent="0.3">
      <c r="C67" s="44"/>
    </row>
    <row r="68" spans="3:3" s="33" customFormat="1" x14ac:dyDescent="0.3">
      <c r="C68" s="44"/>
    </row>
    <row r="69" spans="3:3" s="33" customFormat="1" x14ac:dyDescent="0.3">
      <c r="C69" s="44"/>
    </row>
    <row r="70" spans="3:3" s="33" customFormat="1" x14ac:dyDescent="0.3">
      <c r="C70" s="44"/>
    </row>
    <row r="71" spans="3:3" s="33" customFormat="1" x14ac:dyDescent="0.3">
      <c r="C71" s="44"/>
    </row>
    <row r="72" spans="3:3" s="33" customFormat="1" x14ac:dyDescent="0.3">
      <c r="C72" s="44"/>
    </row>
    <row r="73" spans="3:3" s="33" customFormat="1" x14ac:dyDescent="0.3">
      <c r="C73" s="44"/>
    </row>
    <row r="74" spans="3:3" s="33" customFormat="1" x14ac:dyDescent="0.3">
      <c r="C74" s="44"/>
    </row>
    <row r="75" spans="3:3" s="33" customFormat="1" x14ac:dyDescent="0.3">
      <c r="C75" s="44"/>
    </row>
    <row r="76" spans="3:3" s="33" customFormat="1" x14ac:dyDescent="0.3">
      <c r="C76" s="44"/>
    </row>
    <row r="77" spans="3:3" s="33" customFormat="1" x14ac:dyDescent="0.3">
      <c r="C77" s="44"/>
    </row>
    <row r="78" spans="3:3" s="33" customFormat="1" x14ac:dyDescent="0.3">
      <c r="C78" s="44"/>
    </row>
    <row r="79" spans="3:3" s="33" customFormat="1" x14ac:dyDescent="0.3">
      <c r="C79" s="44"/>
    </row>
    <row r="80" spans="3:3" s="33" customFormat="1" x14ac:dyDescent="0.3">
      <c r="C80" s="44"/>
    </row>
    <row r="81" spans="3:3" s="33" customFormat="1" x14ac:dyDescent="0.3">
      <c r="C81" s="44"/>
    </row>
    <row r="82" spans="3:3" s="33" customFormat="1" x14ac:dyDescent="0.3">
      <c r="C82" s="44"/>
    </row>
    <row r="83" spans="3:3" s="33" customFormat="1" x14ac:dyDescent="0.3">
      <c r="C83" s="44"/>
    </row>
    <row r="84" spans="3:3" s="33" customFormat="1" x14ac:dyDescent="0.3">
      <c r="C84" s="44"/>
    </row>
    <row r="85" spans="3:3" s="33" customFormat="1" x14ac:dyDescent="0.3">
      <c r="C85" s="44"/>
    </row>
    <row r="86" spans="3:3" s="33" customFormat="1" x14ac:dyDescent="0.3">
      <c r="C86" s="44"/>
    </row>
    <row r="87" spans="3:3" s="33" customFormat="1" x14ac:dyDescent="0.3">
      <c r="C87" s="44"/>
    </row>
    <row r="88" spans="3:3" s="33" customFormat="1" x14ac:dyDescent="0.3">
      <c r="C88" s="44"/>
    </row>
    <row r="89" spans="3:3" s="33" customFormat="1" x14ac:dyDescent="0.3">
      <c r="C89" s="44"/>
    </row>
    <row r="90" spans="3:3" s="33" customFormat="1" x14ac:dyDescent="0.3">
      <c r="C90" s="44"/>
    </row>
    <row r="91" spans="3:3" s="33" customFormat="1" x14ac:dyDescent="0.3">
      <c r="C91" s="44"/>
    </row>
    <row r="92" spans="3:3" s="33" customFormat="1" x14ac:dyDescent="0.3">
      <c r="C92" s="44"/>
    </row>
    <row r="93" spans="3:3" s="33" customFormat="1" x14ac:dyDescent="0.3">
      <c r="C93" s="44"/>
    </row>
    <row r="94" spans="3:3" s="33" customFormat="1" x14ac:dyDescent="0.3">
      <c r="C94" s="44"/>
    </row>
    <row r="95" spans="3:3" s="33" customFormat="1" x14ac:dyDescent="0.3">
      <c r="C95" s="44"/>
    </row>
    <row r="96" spans="3:3" s="33" customFormat="1" x14ac:dyDescent="0.3">
      <c r="C96" s="44"/>
    </row>
    <row r="97" spans="3:3" s="33" customFormat="1" x14ac:dyDescent="0.3">
      <c r="C97" s="44"/>
    </row>
    <row r="98" spans="3:3" s="33" customFormat="1" x14ac:dyDescent="0.3">
      <c r="C98" s="44"/>
    </row>
    <row r="99" spans="3:3" s="33" customFormat="1" x14ac:dyDescent="0.3">
      <c r="C99" s="44"/>
    </row>
    <row r="100" spans="3:3" s="33" customFormat="1" x14ac:dyDescent="0.3">
      <c r="C100" s="44"/>
    </row>
    <row r="101" spans="3:3" s="33" customFormat="1" x14ac:dyDescent="0.3">
      <c r="C101" s="44"/>
    </row>
    <row r="102" spans="3:3" s="33" customFormat="1" x14ac:dyDescent="0.3">
      <c r="C102" s="44"/>
    </row>
    <row r="103" spans="3:3" s="33" customFormat="1" x14ac:dyDescent="0.3">
      <c r="C103" s="44"/>
    </row>
    <row r="104" spans="3:3" s="33" customFormat="1" x14ac:dyDescent="0.3">
      <c r="C104" s="44"/>
    </row>
    <row r="105" spans="3:3" s="33" customFormat="1" x14ac:dyDescent="0.3">
      <c r="C105" s="44"/>
    </row>
    <row r="106" spans="3:3" s="33" customFormat="1" x14ac:dyDescent="0.3">
      <c r="C106" s="44"/>
    </row>
    <row r="107" spans="3:3" s="33" customFormat="1" x14ac:dyDescent="0.3">
      <c r="C107" s="44"/>
    </row>
    <row r="108" spans="3:3" s="33" customFormat="1" x14ac:dyDescent="0.3">
      <c r="C108" s="44"/>
    </row>
    <row r="109" spans="3:3" s="33" customFormat="1" x14ac:dyDescent="0.3">
      <c r="C109" s="44"/>
    </row>
    <row r="110" spans="3:3" s="33" customFormat="1" x14ac:dyDescent="0.3">
      <c r="C110" s="44"/>
    </row>
    <row r="111" spans="3:3" s="33" customFormat="1" x14ac:dyDescent="0.3">
      <c r="C111" s="44"/>
    </row>
    <row r="112" spans="3:3" s="33" customFormat="1" x14ac:dyDescent="0.3">
      <c r="C112" s="44"/>
    </row>
    <row r="113" spans="3:3" s="33" customFormat="1" x14ac:dyDescent="0.3">
      <c r="C113" s="44"/>
    </row>
    <row r="114" spans="3:3" s="33" customFormat="1" x14ac:dyDescent="0.3">
      <c r="C114" s="44"/>
    </row>
    <row r="115" spans="3:3" s="33" customFormat="1" x14ac:dyDescent="0.3">
      <c r="C115" s="44"/>
    </row>
    <row r="116" spans="3:3" s="33" customFormat="1" x14ac:dyDescent="0.3">
      <c r="C116" s="44"/>
    </row>
    <row r="117" spans="3:3" s="33" customFormat="1" x14ac:dyDescent="0.3">
      <c r="C117" s="44"/>
    </row>
    <row r="118" spans="3:3" s="33" customFormat="1" x14ac:dyDescent="0.3">
      <c r="C118" s="44"/>
    </row>
    <row r="119" spans="3:3" s="33" customFormat="1" x14ac:dyDescent="0.3">
      <c r="C119" s="44"/>
    </row>
    <row r="120" spans="3:3" s="33" customFormat="1" x14ac:dyDescent="0.3">
      <c r="C120" s="44"/>
    </row>
    <row r="121" spans="3:3" s="33" customFormat="1" x14ac:dyDescent="0.3">
      <c r="C121" s="44"/>
    </row>
    <row r="122" spans="3:3" s="33" customFormat="1" x14ac:dyDescent="0.3">
      <c r="C122" s="44"/>
    </row>
    <row r="123" spans="3:3" s="33" customFormat="1" x14ac:dyDescent="0.3">
      <c r="C123" s="44"/>
    </row>
    <row r="124" spans="3:3" s="33" customFormat="1" x14ac:dyDescent="0.3">
      <c r="C124" s="44"/>
    </row>
    <row r="125" spans="3:3" s="33" customFormat="1" x14ac:dyDescent="0.3">
      <c r="C125" s="44"/>
    </row>
    <row r="126" spans="3:3" s="33" customFormat="1" x14ac:dyDescent="0.3">
      <c r="C126" s="44"/>
    </row>
    <row r="127" spans="3:3" s="33" customFormat="1" x14ac:dyDescent="0.3">
      <c r="C127" s="44"/>
    </row>
    <row r="128" spans="3:3" s="33" customFormat="1" x14ac:dyDescent="0.3">
      <c r="C128" s="44"/>
    </row>
    <row r="129" spans="3:3" s="33" customFormat="1" x14ac:dyDescent="0.3">
      <c r="C129" s="44"/>
    </row>
  </sheetData>
  <sheetProtection algorithmName="SHA-512" hashValue="35skgwAZhkZS0a9cou+uzOzK2nk07AKoB/5ZNAZOMxFtI/Cw2/fhfz507p4seKGwHdS0ooW9YOk1LjGHl5igAA==" saltValue="2vqyjC3OYoWxrHnk4exvJ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F1C6-47E1-4A48-B109-9A677799510B}">
  <dimension ref="A1:AR116"/>
  <sheetViews>
    <sheetView topLeftCell="A42" workbookViewId="0">
      <selection activeCell="D40" sqref="D40"/>
    </sheetView>
  </sheetViews>
  <sheetFormatPr defaultColWidth="20.109375" defaultRowHeight="14.4" x14ac:dyDescent="0.3"/>
  <cols>
    <col min="1" max="1" width="16.109375" customWidth="1"/>
    <col min="2" max="2" width="24.6640625" style="3" customWidth="1"/>
    <col min="3" max="3" width="20.109375" style="3"/>
    <col min="4" max="4" width="71.6640625" style="3" customWidth="1"/>
    <col min="5" max="44" width="20.109375" style="43"/>
  </cols>
  <sheetData>
    <row r="1" spans="1:4" ht="16.2" thickBot="1" x14ac:dyDescent="0.35">
      <c r="A1" s="14" t="s">
        <v>48</v>
      </c>
      <c r="B1" s="15" t="s">
        <v>16</v>
      </c>
      <c r="C1" s="13" t="s">
        <v>49</v>
      </c>
      <c r="D1" s="13" t="s">
        <v>50</v>
      </c>
    </row>
    <row r="2" spans="1:4" ht="43.2" x14ac:dyDescent="0.3">
      <c r="A2" s="3" t="s">
        <v>27</v>
      </c>
      <c r="B2" s="3" t="s">
        <v>51</v>
      </c>
      <c r="C2" s="3" t="s">
        <v>52</v>
      </c>
      <c r="D2" s="3" t="s">
        <v>53</v>
      </c>
    </row>
    <row r="3" spans="1:4" ht="28.8" x14ac:dyDescent="0.3">
      <c r="A3" s="3" t="s">
        <v>27</v>
      </c>
      <c r="B3" s="3" t="s">
        <v>54</v>
      </c>
      <c r="C3" s="3" t="s">
        <v>14</v>
      </c>
      <c r="D3" s="3" t="s">
        <v>55</v>
      </c>
    </row>
    <row r="4" spans="1:4" ht="28.8" x14ac:dyDescent="0.3">
      <c r="A4" s="3" t="s">
        <v>27</v>
      </c>
      <c r="B4" s="3" t="s">
        <v>56</v>
      </c>
      <c r="C4" s="3" t="s">
        <v>14</v>
      </c>
      <c r="D4" s="3" t="s">
        <v>57</v>
      </c>
    </row>
    <row r="5" spans="1:4" ht="57.6" x14ac:dyDescent="0.3">
      <c r="A5" s="3" t="s">
        <v>27</v>
      </c>
      <c r="B5" s="3" t="s">
        <v>23</v>
      </c>
      <c r="C5" s="3" t="s">
        <v>58</v>
      </c>
      <c r="D5" s="3" t="s">
        <v>59</v>
      </c>
    </row>
    <row r="6" spans="1:4" ht="43.2" x14ac:dyDescent="0.3">
      <c r="A6" s="3" t="s">
        <v>27</v>
      </c>
      <c r="B6" s="3" t="s">
        <v>60</v>
      </c>
      <c r="C6" s="3" t="s">
        <v>61</v>
      </c>
      <c r="D6" s="3" t="s">
        <v>62</v>
      </c>
    </row>
    <row r="7" spans="1:4" ht="43.2" x14ac:dyDescent="0.3">
      <c r="A7" s="3" t="s">
        <v>27</v>
      </c>
      <c r="B7" s="3" t="s">
        <v>63</v>
      </c>
      <c r="C7" s="3" t="s">
        <v>52</v>
      </c>
      <c r="D7" s="3" t="s">
        <v>64</v>
      </c>
    </row>
    <row r="8" spans="1:4" ht="57.6" x14ac:dyDescent="0.3">
      <c r="A8" s="3" t="s">
        <v>27</v>
      </c>
      <c r="B8" s="3" t="s">
        <v>65</v>
      </c>
      <c r="C8" s="3" t="s">
        <v>61</v>
      </c>
      <c r="D8" s="3" t="s">
        <v>66</v>
      </c>
    </row>
    <row r="9" spans="1:4" ht="86.4" x14ac:dyDescent="0.3">
      <c r="A9" s="3" t="s">
        <v>27</v>
      </c>
      <c r="B9" s="3" t="s">
        <v>67</v>
      </c>
      <c r="C9" s="3" t="s">
        <v>13</v>
      </c>
      <c r="D9" s="3" t="s">
        <v>68</v>
      </c>
    </row>
    <row r="10" spans="1:4" ht="43.2" x14ac:dyDescent="0.3">
      <c r="A10" s="3" t="s">
        <v>27</v>
      </c>
      <c r="B10" s="3" t="s">
        <v>69</v>
      </c>
      <c r="C10" s="3" t="s">
        <v>13</v>
      </c>
      <c r="D10" s="3" t="s">
        <v>70</v>
      </c>
    </row>
    <row r="11" spans="1:4" ht="43.2" x14ac:dyDescent="0.3">
      <c r="A11" s="3" t="s">
        <v>27</v>
      </c>
      <c r="B11" s="3" t="s">
        <v>71</v>
      </c>
      <c r="C11" s="3" t="s">
        <v>61</v>
      </c>
      <c r="D11" s="3" t="s">
        <v>72</v>
      </c>
    </row>
    <row r="12" spans="1:4" ht="43.2" x14ac:dyDescent="0.3">
      <c r="A12" s="3" t="s">
        <v>27</v>
      </c>
      <c r="B12" s="3" t="s">
        <v>73</v>
      </c>
      <c r="C12" s="3" t="s">
        <v>61</v>
      </c>
      <c r="D12" s="3" t="s">
        <v>74</v>
      </c>
    </row>
    <row r="13" spans="1:4" ht="43.2" x14ac:dyDescent="0.3">
      <c r="A13" s="3" t="s">
        <v>27</v>
      </c>
      <c r="B13" s="3" t="s">
        <v>75</v>
      </c>
      <c r="C13" s="3" t="s">
        <v>61</v>
      </c>
      <c r="D13" s="3" t="s">
        <v>76</v>
      </c>
    </row>
    <row r="14" spans="1:4" ht="28.8" x14ac:dyDescent="0.3">
      <c r="A14" s="3" t="s">
        <v>27</v>
      </c>
      <c r="B14" s="3" t="s">
        <v>77</v>
      </c>
      <c r="C14" s="3" t="s">
        <v>58</v>
      </c>
      <c r="D14" s="3" t="s">
        <v>78</v>
      </c>
    </row>
    <row r="15" spans="1:4" ht="57.6" x14ac:dyDescent="0.3">
      <c r="A15" s="3" t="s">
        <v>27</v>
      </c>
      <c r="B15" s="3" t="s">
        <v>79</v>
      </c>
      <c r="C15" s="3" t="s">
        <v>52</v>
      </c>
      <c r="D15" s="3" t="s">
        <v>80</v>
      </c>
    </row>
    <row r="16" spans="1:4" ht="43.2" x14ac:dyDescent="0.3">
      <c r="A16" s="3" t="s">
        <v>27</v>
      </c>
      <c r="B16" s="3" t="s">
        <v>81</v>
      </c>
      <c r="C16" s="3" t="s">
        <v>37</v>
      </c>
      <c r="D16" s="3" t="s">
        <v>82</v>
      </c>
    </row>
    <row r="17" spans="1:4" ht="43.2" x14ac:dyDescent="0.3">
      <c r="A17" s="3" t="s">
        <v>27</v>
      </c>
      <c r="B17" s="3" t="s">
        <v>83</v>
      </c>
      <c r="C17" s="3" t="s">
        <v>61</v>
      </c>
      <c r="D17" s="3" t="s">
        <v>84</v>
      </c>
    </row>
    <row r="18" spans="1:4" ht="72" x14ac:dyDescent="0.3">
      <c r="A18" s="3" t="s">
        <v>85</v>
      </c>
      <c r="B18" s="3" t="s">
        <v>86</v>
      </c>
      <c r="C18" s="3" t="s">
        <v>26</v>
      </c>
      <c r="D18" s="3" t="s">
        <v>87</v>
      </c>
    </row>
    <row r="19" spans="1:4" ht="72" x14ac:dyDescent="0.3">
      <c r="A19" s="3" t="s">
        <v>85</v>
      </c>
      <c r="B19" s="3" t="s">
        <v>88</v>
      </c>
      <c r="C19" s="3" t="s">
        <v>26</v>
      </c>
      <c r="D19" s="3" t="s">
        <v>89</v>
      </c>
    </row>
    <row r="20" spans="1:4" ht="72" x14ac:dyDescent="0.3">
      <c r="A20" s="3" t="s">
        <v>85</v>
      </c>
      <c r="B20" s="3" t="s">
        <v>90</v>
      </c>
      <c r="C20" s="3" t="s">
        <v>26</v>
      </c>
      <c r="D20" s="3" t="s">
        <v>91</v>
      </c>
    </row>
    <row r="21" spans="1:4" ht="28.8" x14ac:dyDescent="0.3">
      <c r="A21" s="3" t="s">
        <v>85</v>
      </c>
      <c r="B21" s="3" t="s">
        <v>92</v>
      </c>
      <c r="C21" s="3" t="s">
        <v>26</v>
      </c>
      <c r="D21" s="3" t="s">
        <v>93</v>
      </c>
    </row>
    <row r="22" spans="1:4" ht="43.2" x14ac:dyDescent="0.3">
      <c r="A22" s="3" t="s">
        <v>85</v>
      </c>
      <c r="B22" s="3" t="s">
        <v>94</v>
      </c>
      <c r="C22" s="3" t="s">
        <v>26</v>
      </c>
      <c r="D22" s="3" t="s">
        <v>95</v>
      </c>
    </row>
    <row r="23" spans="1:4" ht="43.2" x14ac:dyDescent="0.3">
      <c r="A23" s="3" t="s">
        <v>85</v>
      </c>
      <c r="B23" s="3" t="s">
        <v>96</v>
      </c>
      <c r="C23" s="3" t="s">
        <v>26</v>
      </c>
      <c r="D23" s="3" t="s">
        <v>97</v>
      </c>
    </row>
    <row r="24" spans="1:4" ht="43.2" x14ac:dyDescent="0.3">
      <c r="A24" s="3" t="s">
        <v>85</v>
      </c>
      <c r="B24" s="3" t="s">
        <v>98</v>
      </c>
      <c r="C24" s="3" t="s">
        <v>26</v>
      </c>
      <c r="D24" s="3" t="s">
        <v>99</v>
      </c>
    </row>
    <row r="25" spans="1:4" ht="28.8" x14ac:dyDescent="0.3">
      <c r="A25" s="3" t="s">
        <v>85</v>
      </c>
      <c r="B25" s="3" t="s">
        <v>100</v>
      </c>
      <c r="C25" s="3" t="s">
        <v>26</v>
      </c>
      <c r="D25" s="3" t="s">
        <v>101</v>
      </c>
    </row>
    <row r="26" spans="1:4" ht="57.6" x14ac:dyDescent="0.3">
      <c r="A26" s="3" t="s">
        <v>85</v>
      </c>
      <c r="B26" s="3" t="s">
        <v>102</v>
      </c>
      <c r="C26" s="3" t="s">
        <v>26</v>
      </c>
      <c r="D26" s="3" t="s">
        <v>103</v>
      </c>
    </row>
    <row r="27" spans="1:4" ht="43.2" x14ac:dyDescent="0.3">
      <c r="A27" s="3" t="s">
        <v>85</v>
      </c>
      <c r="B27" s="3" t="s">
        <v>104</v>
      </c>
      <c r="C27" s="3" t="s">
        <v>26</v>
      </c>
      <c r="D27" s="3" t="s">
        <v>105</v>
      </c>
    </row>
    <row r="28" spans="1:4" ht="72" x14ac:dyDescent="0.3">
      <c r="A28" s="3" t="s">
        <v>85</v>
      </c>
      <c r="B28" s="3" t="s">
        <v>106</v>
      </c>
      <c r="C28" s="3" t="s">
        <v>26</v>
      </c>
      <c r="D28" s="3" t="s">
        <v>107</v>
      </c>
    </row>
    <row r="29" spans="1:4" ht="72" x14ac:dyDescent="0.3">
      <c r="A29" s="3" t="s">
        <v>85</v>
      </c>
      <c r="B29" s="3" t="s">
        <v>108</v>
      </c>
      <c r="C29" s="3" t="s">
        <v>26</v>
      </c>
      <c r="D29" s="3" t="s">
        <v>109</v>
      </c>
    </row>
    <row r="30" spans="1:4" ht="72" x14ac:dyDescent="0.3">
      <c r="A30" s="3" t="s">
        <v>85</v>
      </c>
      <c r="B30" s="3" t="s">
        <v>110</v>
      </c>
      <c r="C30" s="3" t="s">
        <v>26</v>
      </c>
      <c r="D30" s="3" t="s">
        <v>111</v>
      </c>
    </row>
    <row r="31" spans="1:4" ht="72" x14ac:dyDescent="0.3">
      <c r="A31" s="3" t="s">
        <v>85</v>
      </c>
      <c r="B31" s="3" t="s">
        <v>112</v>
      </c>
      <c r="C31" s="3" t="s">
        <v>26</v>
      </c>
      <c r="D31" s="3" t="s">
        <v>113</v>
      </c>
    </row>
    <row r="32" spans="1:4" ht="72" x14ac:dyDescent="0.3">
      <c r="A32" s="3" t="s">
        <v>85</v>
      </c>
      <c r="B32" s="3" t="s">
        <v>114</v>
      </c>
      <c r="C32" s="3" t="s">
        <v>26</v>
      </c>
      <c r="D32" s="3" t="s">
        <v>115</v>
      </c>
    </row>
    <row r="33" spans="1:44" ht="72" x14ac:dyDescent="0.3">
      <c r="A33" s="3" t="s">
        <v>85</v>
      </c>
      <c r="B33" s="3" t="s">
        <v>116</v>
      </c>
      <c r="C33" s="3" t="s">
        <v>26</v>
      </c>
      <c r="D33" s="3" t="s">
        <v>117</v>
      </c>
    </row>
    <row r="34" spans="1:44" ht="43.2" x14ac:dyDescent="0.3">
      <c r="A34" s="3" t="s">
        <v>85</v>
      </c>
      <c r="B34" s="3" t="s">
        <v>118</v>
      </c>
      <c r="C34" s="3" t="s">
        <v>26</v>
      </c>
      <c r="D34" s="3" t="s">
        <v>119</v>
      </c>
    </row>
    <row r="35" spans="1:44" ht="28.8" x14ac:dyDescent="0.3">
      <c r="A35" s="3" t="s">
        <v>85</v>
      </c>
      <c r="B35" s="3" t="s">
        <v>120</v>
      </c>
      <c r="C35" s="3" t="s">
        <v>26</v>
      </c>
      <c r="D35" s="3" t="s">
        <v>121</v>
      </c>
    </row>
    <row r="36" spans="1:44" ht="28.8" x14ac:dyDescent="0.3">
      <c r="A36" s="3" t="s">
        <v>85</v>
      </c>
      <c r="B36" s="3" t="s">
        <v>122</v>
      </c>
      <c r="C36" s="3" t="s">
        <v>26</v>
      </c>
      <c r="D36" s="3" t="s">
        <v>123</v>
      </c>
    </row>
    <row r="37" spans="1:44" ht="43.2" x14ac:dyDescent="0.3">
      <c r="A37" s="3" t="s">
        <v>85</v>
      </c>
      <c r="B37" s="3" t="s">
        <v>124</v>
      </c>
      <c r="C37" s="3" t="s">
        <v>26</v>
      </c>
      <c r="D37" s="3" t="s">
        <v>125</v>
      </c>
    </row>
    <row r="38" spans="1:44" ht="43.2" x14ac:dyDescent="0.3">
      <c r="A38" s="3" t="s">
        <v>126</v>
      </c>
      <c r="B38" s="3" t="s">
        <v>127</v>
      </c>
      <c r="C38" s="3" t="s">
        <v>26</v>
      </c>
      <c r="D38" s="3" t="s">
        <v>128</v>
      </c>
    </row>
    <row r="39" spans="1:44" ht="43.2" x14ac:dyDescent="0.3">
      <c r="A39" s="3" t="s">
        <v>126</v>
      </c>
      <c r="B39" s="3" t="s">
        <v>129</v>
      </c>
      <c r="C39" s="3" t="s">
        <v>26</v>
      </c>
      <c r="D39" s="3" t="s">
        <v>130</v>
      </c>
    </row>
    <row r="40" spans="1:44" s="42" customFormat="1" ht="57.6" x14ac:dyDescent="0.3">
      <c r="A40" s="3" t="s">
        <v>126</v>
      </c>
      <c r="B40" s="3" t="s">
        <v>214</v>
      </c>
      <c r="C40" s="3" t="s">
        <v>58</v>
      </c>
      <c r="D40" s="3" t="s">
        <v>235</v>
      </c>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row>
    <row r="41" spans="1:44" ht="72" x14ac:dyDescent="0.3">
      <c r="A41" s="3" t="s">
        <v>131</v>
      </c>
      <c r="B41" s="3" t="s">
        <v>132</v>
      </c>
      <c r="C41" s="3" t="s">
        <v>26</v>
      </c>
      <c r="D41" s="3" t="s">
        <v>133</v>
      </c>
    </row>
    <row r="42" spans="1:44" ht="57.6" x14ac:dyDescent="0.3">
      <c r="A42" s="3" t="s">
        <v>131</v>
      </c>
      <c r="B42" s="3" t="s">
        <v>134</v>
      </c>
      <c r="C42" s="3" t="s">
        <v>26</v>
      </c>
      <c r="D42" s="3" t="s">
        <v>135</v>
      </c>
    </row>
    <row r="43" spans="1:44" ht="28.8" x14ac:dyDescent="0.3">
      <c r="A43" s="3" t="s">
        <v>136</v>
      </c>
      <c r="B43" s="3" t="s">
        <v>137</v>
      </c>
      <c r="C43" s="3" t="s">
        <v>26</v>
      </c>
      <c r="D43" s="3" t="s">
        <v>138</v>
      </c>
    </row>
    <row r="44" spans="1:44" ht="28.8" x14ac:dyDescent="0.3">
      <c r="A44" s="3" t="s">
        <v>136</v>
      </c>
      <c r="B44" s="3" t="s">
        <v>139</v>
      </c>
      <c r="C44" s="3" t="s">
        <v>26</v>
      </c>
      <c r="D44" s="3" t="s">
        <v>140</v>
      </c>
    </row>
    <row r="45" spans="1:44" ht="72" x14ac:dyDescent="0.3">
      <c r="A45" s="3" t="s">
        <v>136</v>
      </c>
      <c r="B45" s="3" t="s">
        <v>141</v>
      </c>
      <c r="C45" s="3" t="s">
        <v>26</v>
      </c>
      <c r="D45" s="3" t="s">
        <v>142</v>
      </c>
    </row>
    <row r="46" spans="1:44" ht="28.8" x14ac:dyDescent="0.3">
      <c r="A46" s="3" t="s">
        <v>136</v>
      </c>
      <c r="B46" s="3" t="s">
        <v>143</v>
      </c>
      <c r="C46" s="3" t="s">
        <v>26</v>
      </c>
      <c r="D46" s="3" t="s">
        <v>144</v>
      </c>
    </row>
    <row r="47" spans="1:44" ht="28.8" x14ac:dyDescent="0.3">
      <c r="A47" s="3" t="s">
        <v>136</v>
      </c>
      <c r="B47" s="3" t="s">
        <v>145</v>
      </c>
      <c r="C47" s="3" t="s">
        <v>26</v>
      </c>
      <c r="D47" s="3" t="s">
        <v>146</v>
      </c>
    </row>
    <row r="48" spans="1:44" ht="28.8" x14ac:dyDescent="0.3">
      <c r="A48" s="3" t="s">
        <v>136</v>
      </c>
      <c r="B48" s="3" t="s">
        <v>147</v>
      </c>
      <c r="C48" s="3" t="s">
        <v>26</v>
      </c>
      <c r="D48" s="3" t="s">
        <v>148</v>
      </c>
    </row>
    <row r="49" spans="1:4" ht="43.2" x14ac:dyDescent="0.3">
      <c r="A49" s="3" t="s">
        <v>149</v>
      </c>
      <c r="B49" s="3" t="s">
        <v>150</v>
      </c>
      <c r="C49" s="3" t="s">
        <v>26</v>
      </c>
      <c r="D49" s="3" t="s">
        <v>151</v>
      </c>
    </row>
    <row r="50" spans="1:4" ht="43.2" x14ac:dyDescent="0.3">
      <c r="A50" s="3" t="s">
        <v>149</v>
      </c>
      <c r="B50" s="3" t="s">
        <v>152</v>
      </c>
      <c r="C50" s="3" t="s">
        <v>26</v>
      </c>
      <c r="D50" s="3" t="s">
        <v>151</v>
      </c>
    </row>
    <row r="51" spans="1:4" ht="28.8" x14ac:dyDescent="0.3">
      <c r="A51" s="3" t="s">
        <v>149</v>
      </c>
      <c r="B51" s="3" t="s">
        <v>153</v>
      </c>
      <c r="C51" s="3" t="s">
        <v>26</v>
      </c>
      <c r="D51" s="3" t="s">
        <v>154</v>
      </c>
    </row>
    <row r="52" spans="1:4" ht="28.8" x14ac:dyDescent="0.3">
      <c r="A52" s="3" t="s">
        <v>149</v>
      </c>
      <c r="B52" s="3" t="s">
        <v>149</v>
      </c>
      <c r="C52" s="3" t="s">
        <v>26</v>
      </c>
      <c r="D52" s="3" t="s">
        <v>155</v>
      </c>
    </row>
    <row r="53" spans="1:4" ht="43.2" x14ac:dyDescent="0.3">
      <c r="A53" s="3" t="s">
        <v>156</v>
      </c>
      <c r="B53" s="3" t="s">
        <v>157</v>
      </c>
      <c r="C53" s="3" t="s">
        <v>26</v>
      </c>
      <c r="D53" s="3" t="s">
        <v>158</v>
      </c>
    </row>
    <row r="54" spans="1:4" ht="43.2" x14ac:dyDescent="0.3">
      <c r="A54" s="3" t="s">
        <v>156</v>
      </c>
      <c r="B54" s="3" t="s">
        <v>159</v>
      </c>
      <c r="C54" s="3" t="s">
        <v>26</v>
      </c>
      <c r="D54" s="3" t="s">
        <v>158</v>
      </c>
    </row>
    <row r="55" spans="1:4" ht="43.2" x14ac:dyDescent="0.3">
      <c r="A55" s="3" t="s">
        <v>160</v>
      </c>
      <c r="B55" s="3" t="s">
        <v>161</v>
      </c>
      <c r="C55" s="3" t="s">
        <v>26</v>
      </c>
      <c r="D55" s="3" t="s">
        <v>162</v>
      </c>
    </row>
    <row r="56" spans="1:4" ht="43.2" x14ac:dyDescent="0.3">
      <c r="A56" s="3" t="s">
        <v>160</v>
      </c>
      <c r="B56" s="3" t="s">
        <v>163</v>
      </c>
      <c r="C56" s="3" t="s">
        <v>58</v>
      </c>
      <c r="D56" s="3" t="s">
        <v>164</v>
      </c>
    </row>
    <row r="57" spans="1:4" ht="43.2" x14ac:dyDescent="0.3">
      <c r="A57" s="3" t="s">
        <v>160</v>
      </c>
      <c r="B57" s="3" t="s">
        <v>165</v>
      </c>
      <c r="C57" s="3" t="s">
        <v>37</v>
      </c>
      <c r="D57" s="3" t="s">
        <v>166</v>
      </c>
    </row>
    <row r="58" spans="1:4" ht="57.6" x14ac:dyDescent="0.3">
      <c r="A58" s="3" t="s">
        <v>167</v>
      </c>
      <c r="B58" s="3" t="s">
        <v>168</v>
      </c>
      <c r="C58" s="3" t="s">
        <v>26</v>
      </c>
      <c r="D58" s="3" t="s">
        <v>169</v>
      </c>
    </row>
    <row r="59" spans="1:4" ht="57.6" x14ac:dyDescent="0.3">
      <c r="A59" s="3" t="s">
        <v>167</v>
      </c>
      <c r="B59" s="3" t="s">
        <v>170</v>
      </c>
      <c r="C59" s="3" t="s">
        <v>26</v>
      </c>
      <c r="D59" s="3" t="s">
        <v>171</v>
      </c>
    </row>
    <row r="60" spans="1:4" ht="57.6" x14ac:dyDescent="0.3">
      <c r="A60" s="3" t="s">
        <v>167</v>
      </c>
      <c r="B60" s="3" t="s">
        <v>172</v>
      </c>
      <c r="C60" s="3" t="s">
        <v>26</v>
      </c>
      <c r="D60" s="3" t="s">
        <v>173</v>
      </c>
    </row>
    <row r="61" spans="1:4" ht="57.6" x14ac:dyDescent="0.3">
      <c r="A61" s="3" t="s">
        <v>167</v>
      </c>
      <c r="B61" s="3" t="s">
        <v>174</v>
      </c>
      <c r="C61" s="3" t="s">
        <v>26</v>
      </c>
      <c r="D61" s="3" t="s">
        <v>175</v>
      </c>
    </row>
    <row r="62" spans="1:4" ht="57.6" x14ac:dyDescent="0.3">
      <c r="A62" s="3" t="s">
        <v>167</v>
      </c>
      <c r="B62" s="3" t="s">
        <v>176</v>
      </c>
      <c r="C62" s="3" t="s">
        <v>26</v>
      </c>
      <c r="D62" s="3" t="s">
        <v>177</v>
      </c>
    </row>
    <row r="63" spans="1:4" ht="57.6" x14ac:dyDescent="0.3">
      <c r="A63" s="3" t="s">
        <v>167</v>
      </c>
      <c r="B63" s="3" t="s">
        <v>178</v>
      </c>
      <c r="C63" s="3" t="s">
        <v>26</v>
      </c>
      <c r="D63" s="3" t="s">
        <v>179</v>
      </c>
    </row>
    <row r="64" spans="1:4" ht="57.6" x14ac:dyDescent="0.3">
      <c r="A64" s="3" t="s">
        <v>167</v>
      </c>
      <c r="B64" s="3" t="s">
        <v>180</v>
      </c>
      <c r="C64" s="3" t="s">
        <v>26</v>
      </c>
      <c r="D64" s="3" t="s">
        <v>181</v>
      </c>
    </row>
    <row r="65" spans="1:4" ht="57.6" x14ac:dyDescent="0.3">
      <c r="A65" s="3" t="s">
        <v>167</v>
      </c>
      <c r="B65" s="3" t="s">
        <v>182</v>
      </c>
      <c r="C65" s="3" t="s">
        <v>26</v>
      </c>
      <c r="D65" s="3" t="s">
        <v>183</v>
      </c>
    </row>
    <row r="66" spans="1:4" ht="144" x14ac:dyDescent="0.3">
      <c r="A66" s="3" t="s">
        <v>184</v>
      </c>
      <c r="B66" s="3" t="s">
        <v>185</v>
      </c>
      <c r="C66" s="3" t="s">
        <v>26</v>
      </c>
      <c r="D66" s="3" t="s">
        <v>186</v>
      </c>
    </row>
    <row r="67" spans="1:4" ht="144" x14ac:dyDescent="0.3">
      <c r="A67" s="3" t="s">
        <v>184</v>
      </c>
      <c r="B67" s="3" t="s">
        <v>187</v>
      </c>
      <c r="C67" s="3" t="s">
        <v>26</v>
      </c>
      <c r="D67" s="3" t="s">
        <v>188</v>
      </c>
    </row>
    <row r="68" spans="1:4" ht="144" x14ac:dyDescent="0.3">
      <c r="A68" s="3" t="s">
        <v>184</v>
      </c>
      <c r="B68" s="3" t="s">
        <v>65</v>
      </c>
      <c r="C68" s="3" t="s">
        <v>26</v>
      </c>
      <c r="D68" s="3" t="s">
        <v>189</v>
      </c>
    </row>
    <row r="69" spans="1:4" s="43" customFormat="1" x14ac:dyDescent="0.3">
      <c r="B69" s="44"/>
      <c r="C69" s="44"/>
      <c r="D69" s="44"/>
    </row>
    <row r="70" spans="1:4" s="43" customFormat="1" x14ac:dyDescent="0.3">
      <c r="B70" s="44"/>
      <c r="C70" s="44"/>
      <c r="D70" s="44"/>
    </row>
    <row r="71" spans="1:4" s="43" customFormat="1" x14ac:dyDescent="0.3">
      <c r="B71" s="44"/>
      <c r="C71" s="44"/>
      <c r="D71" s="44"/>
    </row>
    <row r="72" spans="1:4" s="43" customFormat="1" x14ac:dyDescent="0.3">
      <c r="B72" s="44"/>
      <c r="C72" s="44"/>
      <c r="D72" s="44"/>
    </row>
    <row r="73" spans="1:4" s="43" customFormat="1" x14ac:dyDescent="0.3">
      <c r="B73" s="44"/>
      <c r="C73" s="44"/>
      <c r="D73" s="44"/>
    </row>
    <row r="74" spans="1:4" s="43" customFormat="1" x14ac:dyDescent="0.3">
      <c r="B74" s="44"/>
      <c r="C74" s="44"/>
      <c r="D74" s="44"/>
    </row>
    <row r="75" spans="1:4" s="43" customFormat="1" x14ac:dyDescent="0.3">
      <c r="B75" s="44"/>
      <c r="C75" s="44"/>
      <c r="D75" s="44"/>
    </row>
    <row r="76" spans="1:4" s="43" customFormat="1" x14ac:dyDescent="0.3">
      <c r="B76" s="44"/>
      <c r="C76" s="44"/>
      <c r="D76" s="44"/>
    </row>
    <row r="77" spans="1:4" s="43" customFormat="1" x14ac:dyDescent="0.3">
      <c r="B77" s="44"/>
      <c r="C77" s="44"/>
      <c r="D77" s="44"/>
    </row>
    <row r="78" spans="1:4" s="43" customFormat="1" x14ac:dyDescent="0.3">
      <c r="B78" s="44"/>
      <c r="C78" s="44"/>
      <c r="D78" s="44"/>
    </row>
    <row r="79" spans="1:4" s="43" customFormat="1" x14ac:dyDescent="0.3">
      <c r="B79" s="44"/>
      <c r="C79" s="44"/>
      <c r="D79" s="44"/>
    </row>
    <row r="80" spans="1:4" s="43" customFormat="1" x14ac:dyDescent="0.3">
      <c r="B80" s="44"/>
      <c r="C80" s="44"/>
      <c r="D80" s="44"/>
    </row>
    <row r="81" spans="2:4" s="43" customFormat="1" x14ac:dyDescent="0.3">
      <c r="B81" s="44"/>
      <c r="C81" s="44"/>
      <c r="D81" s="44"/>
    </row>
    <row r="82" spans="2:4" s="43" customFormat="1" x14ac:dyDescent="0.3">
      <c r="B82" s="44"/>
      <c r="C82" s="44"/>
      <c r="D82" s="44"/>
    </row>
    <row r="83" spans="2:4" s="43" customFormat="1" x14ac:dyDescent="0.3">
      <c r="B83" s="44"/>
      <c r="C83" s="44"/>
      <c r="D83" s="44"/>
    </row>
    <row r="84" spans="2:4" s="43" customFormat="1" x14ac:dyDescent="0.3">
      <c r="B84" s="44"/>
      <c r="C84" s="44"/>
      <c r="D84" s="44"/>
    </row>
    <row r="85" spans="2:4" s="43" customFormat="1" x14ac:dyDescent="0.3">
      <c r="B85" s="44"/>
      <c r="C85" s="44"/>
      <c r="D85" s="44"/>
    </row>
    <row r="86" spans="2:4" s="43" customFormat="1" x14ac:dyDescent="0.3">
      <c r="B86" s="44"/>
      <c r="C86" s="44"/>
      <c r="D86" s="44"/>
    </row>
    <row r="87" spans="2:4" s="43" customFormat="1" x14ac:dyDescent="0.3">
      <c r="B87" s="44"/>
      <c r="C87" s="44"/>
      <c r="D87" s="44"/>
    </row>
    <row r="88" spans="2:4" s="43" customFormat="1" x14ac:dyDescent="0.3">
      <c r="B88" s="44"/>
      <c r="C88" s="44"/>
      <c r="D88" s="44"/>
    </row>
    <row r="89" spans="2:4" s="43" customFormat="1" x14ac:dyDescent="0.3">
      <c r="B89" s="44"/>
      <c r="C89" s="44"/>
      <c r="D89" s="44"/>
    </row>
    <row r="90" spans="2:4" s="43" customFormat="1" x14ac:dyDescent="0.3">
      <c r="B90" s="44"/>
      <c r="C90" s="44"/>
      <c r="D90" s="44"/>
    </row>
    <row r="91" spans="2:4" s="43" customFormat="1" x14ac:dyDescent="0.3">
      <c r="B91" s="44"/>
      <c r="C91" s="44"/>
      <c r="D91" s="44"/>
    </row>
    <row r="92" spans="2:4" s="43" customFormat="1" x14ac:dyDescent="0.3">
      <c r="B92" s="44"/>
      <c r="C92" s="44"/>
      <c r="D92" s="44"/>
    </row>
    <row r="93" spans="2:4" s="43" customFormat="1" x14ac:dyDescent="0.3">
      <c r="B93" s="44"/>
      <c r="C93" s="44"/>
      <c r="D93" s="44"/>
    </row>
    <row r="94" spans="2:4" s="43" customFormat="1" x14ac:dyDescent="0.3">
      <c r="B94" s="44"/>
      <c r="C94" s="44"/>
      <c r="D94" s="44"/>
    </row>
    <row r="95" spans="2:4" s="43" customFormat="1" x14ac:dyDescent="0.3">
      <c r="B95" s="44"/>
      <c r="C95" s="44"/>
      <c r="D95" s="44"/>
    </row>
    <row r="96" spans="2:4" s="43" customFormat="1" x14ac:dyDescent="0.3">
      <c r="B96" s="44"/>
      <c r="C96" s="44"/>
      <c r="D96" s="44"/>
    </row>
    <row r="97" spans="2:4" s="43" customFormat="1" x14ac:dyDescent="0.3">
      <c r="B97" s="44"/>
      <c r="C97" s="44"/>
      <c r="D97" s="44"/>
    </row>
    <row r="98" spans="2:4" s="43" customFormat="1" x14ac:dyDescent="0.3">
      <c r="B98" s="44"/>
      <c r="C98" s="44"/>
      <c r="D98" s="44"/>
    </row>
    <row r="99" spans="2:4" s="43" customFormat="1" x14ac:dyDescent="0.3">
      <c r="B99" s="44"/>
      <c r="C99" s="44"/>
      <c r="D99" s="44"/>
    </row>
    <row r="100" spans="2:4" s="43" customFormat="1" x14ac:dyDescent="0.3">
      <c r="B100" s="44"/>
      <c r="C100" s="44"/>
      <c r="D100" s="44"/>
    </row>
    <row r="101" spans="2:4" s="43" customFormat="1" x14ac:dyDescent="0.3">
      <c r="B101" s="44"/>
      <c r="C101" s="44"/>
      <c r="D101" s="44"/>
    </row>
    <row r="102" spans="2:4" s="43" customFormat="1" x14ac:dyDescent="0.3">
      <c r="B102" s="44"/>
      <c r="C102" s="44"/>
      <c r="D102" s="44"/>
    </row>
    <row r="103" spans="2:4" s="43" customFormat="1" x14ac:dyDescent="0.3">
      <c r="B103" s="44"/>
      <c r="C103" s="44"/>
      <c r="D103" s="44"/>
    </row>
    <row r="104" spans="2:4" s="43" customFormat="1" x14ac:dyDescent="0.3">
      <c r="B104" s="44"/>
      <c r="C104" s="44"/>
      <c r="D104" s="44"/>
    </row>
    <row r="105" spans="2:4" s="43" customFormat="1" x14ac:dyDescent="0.3">
      <c r="B105" s="44"/>
      <c r="C105" s="44"/>
      <c r="D105" s="44"/>
    </row>
    <row r="106" spans="2:4" s="43" customFormat="1" x14ac:dyDescent="0.3">
      <c r="B106" s="44"/>
      <c r="C106" s="44"/>
      <c r="D106" s="44"/>
    </row>
    <row r="107" spans="2:4" s="43" customFormat="1" x14ac:dyDescent="0.3">
      <c r="B107" s="44"/>
      <c r="C107" s="44"/>
      <c r="D107" s="44"/>
    </row>
    <row r="108" spans="2:4" s="43" customFormat="1" x14ac:dyDescent="0.3">
      <c r="B108" s="44"/>
      <c r="C108" s="44"/>
      <c r="D108" s="44"/>
    </row>
    <row r="109" spans="2:4" s="43" customFormat="1" x14ac:dyDescent="0.3">
      <c r="B109" s="44"/>
      <c r="C109" s="44"/>
      <c r="D109" s="44"/>
    </row>
    <row r="110" spans="2:4" s="43" customFormat="1" x14ac:dyDescent="0.3">
      <c r="B110" s="44"/>
      <c r="C110" s="44"/>
      <c r="D110" s="44"/>
    </row>
    <row r="111" spans="2:4" s="43" customFormat="1" x14ac:dyDescent="0.3">
      <c r="B111" s="44"/>
      <c r="C111" s="44"/>
      <c r="D111" s="44"/>
    </row>
    <row r="112" spans="2:4" s="43" customFormat="1" x14ac:dyDescent="0.3">
      <c r="B112" s="44"/>
      <c r="C112" s="44"/>
      <c r="D112" s="44"/>
    </row>
    <row r="113" spans="2:4" s="43" customFormat="1" x14ac:dyDescent="0.3">
      <c r="B113" s="44"/>
      <c r="C113" s="44"/>
      <c r="D113" s="44"/>
    </row>
    <row r="114" spans="2:4" s="43" customFormat="1" x14ac:dyDescent="0.3">
      <c r="B114" s="44"/>
      <c r="C114" s="44"/>
      <c r="D114" s="44"/>
    </row>
    <row r="115" spans="2:4" s="43" customFormat="1" x14ac:dyDescent="0.3">
      <c r="B115" s="44"/>
      <c r="C115" s="44"/>
      <c r="D115" s="44"/>
    </row>
    <row r="116" spans="2:4" s="43" customFormat="1" x14ac:dyDescent="0.3">
      <c r="B116" s="44"/>
      <c r="C116" s="44"/>
      <c r="D116" s="44"/>
    </row>
  </sheetData>
  <sheetProtection sort="0" autoFilter="0"/>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D319-1BE4-4738-960C-63DC789EF0CD}">
  <sheetPr>
    <tabColor theme="0" tint="-0.249977111117893"/>
  </sheetPr>
  <dimension ref="A1:M32"/>
  <sheetViews>
    <sheetView workbookViewId="0">
      <selection activeCell="E9" sqref="E9"/>
    </sheetView>
  </sheetViews>
  <sheetFormatPr defaultRowHeight="14.4" x14ac:dyDescent="0.3"/>
  <cols>
    <col min="1" max="1" width="33.33203125" bestFit="1" customWidth="1"/>
    <col min="3" max="3" width="44.5546875" bestFit="1" customWidth="1"/>
    <col min="4" max="4" width="63.6640625" bestFit="1" customWidth="1"/>
    <col min="5" max="5" width="26.88671875" bestFit="1" customWidth="1"/>
    <col min="6" max="6" width="39" bestFit="1" customWidth="1"/>
    <col min="7" max="7" width="55.44140625" bestFit="1" customWidth="1"/>
    <col min="8" max="8" width="27.88671875" bestFit="1" customWidth="1"/>
    <col min="9" max="9" width="68.33203125" bestFit="1" customWidth="1"/>
    <col min="10" max="10" width="50" bestFit="1" customWidth="1"/>
    <col min="11" max="11" width="71.88671875" bestFit="1" customWidth="1"/>
    <col min="12" max="12" width="40" bestFit="1" customWidth="1"/>
  </cols>
  <sheetData>
    <row r="1" spans="1:13" x14ac:dyDescent="0.3">
      <c r="A1" s="6" t="s">
        <v>48</v>
      </c>
      <c r="B1" s="42"/>
      <c r="C1" s="5" t="s">
        <v>27</v>
      </c>
      <c r="D1" s="5" t="s">
        <v>85</v>
      </c>
      <c r="E1" s="5" t="s">
        <v>126</v>
      </c>
      <c r="F1" s="5" t="s">
        <v>131</v>
      </c>
      <c r="G1" s="5" t="s">
        <v>136</v>
      </c>
      <c r="H1" s="5" t="s">
        <v>149</v>
      </c>
      <c r="I1" s="5" t="s">
        <v>156</v>
      </c>
      <c r="J1" s="5" t="s">
        <v>160</v>
      </c>
      <c r="K1" s="5" t="s">
        <v>167</v>
      </c>
      <c r="L1" s="5" t="s">
        <v>184</v>
      </c>
      <c r="M1" s="5"/>
    </row>
    <row r="2" spans="1:13" x14ac:dyDescent="0.3">
      <c r="A2" s="42" t="s">
        <v>27</v>
      </c>
      <c r="B2" s="42"/>
      <c r="C2" s="42" t="s">
        <v>51</v>
      </c>
      <c r="D2" s="42" t="s">
        <v>86</v>
      </c>
      <c r="E2" s="42" t="s">
        <v>127</v>
      </c>
      <c r="F2" s="42" t="s">
        <v>132</v>
      </c>
      <c r="G2" s="42" t="s">
        <v>137</v>
      </c>
      <c r="H2" s="42" t="s">
        <v>150</v>
      </c>
      <c r="I2" s="42" t="s">
        <v>157</v>
      </c>
      <c r="J2" s="42" t="s">
        <v>163</v>
      </c>
      <c r="K2" s="42" t="s">
        <v>168</v>
      </c>
      <c r="L2" s="42" t="s">
        <v>185</v>
      </c>
      <c r="M2" s="42"/>
    </row>
    <row r="3" spans="1:13" x14ac:dyDescent="0.3">
      <c r="A3" s="42" t="s">
        <v>190</v>
      </c>
      <c r="B3" s="42"/>
      <c r="C3" s="42" t="s">
        <v>54</v>
      </c>
      <c r="D3" s="42" t="s">
        <v>88</v>
      </c>
      <c r="E3" s="42" t="s">
        <v>214</v>
      </c>
      <c r="F3" s="42" t="s">
        <v>134</v>
      </c>
      <c r="G3" s="42" t="s">
        <v>139</v>
      </c>
      <c r="H3" s="42" t="s">
        <v>152</v>
      </c>
      <c r="I3" s="42" t="s">
        <v>159</v>
      </c>
      <c r="J3" s="42" t="s">
        <v>165</v>
      </c>
      <c r="K3" s="42" t="s">
        <v>170</v>
      </c>
      <c r="L3" s="42" t="s">
        <v>187</v>
      </c>
      <c r="M3" s="42"/>
    </row>
    <row r="4" spans="1:13" x14ac:dyDescent="0.3">
      <c r="A4" s="42" t="s">
        <v>191</v>
      </c>
      <c r="B4" s="42"/>
      <c r="C4" s="42" t="s">
        <v>56</v>
      </c>
      <c r="D4" s="42" t="s">
        <v>90</v>
      </c>
      <c r="E4" s="42" t="s">
        <v>129</v>
      </c>
      <c r="F4" s="42"/>
      <c r="G4" s="42" t="s">
        <v>141</v>
      </c>
      <c r="H4" s="42" t="s">
        <v>153</v>
      </c>
      <c r="I4" s="42"/>
      <c r="J4" s="42" t="s">
        <v>161</v>
      </c>
      <c r="K4" s="42" t="s">
        <v>172</v>
      </c>
      <c r="L4" s="42" t="s">
        <v>192</v>
      </c>
      <c r="M4" s="42"/>
    </row>
    <row r="5" spans="1:13" x14ac:dyDescent="0.3">
      <c r="A5" s="42" t="s">
        <v>193</v>
      </c>
      <c r="B5" s="42"/>
      <c r="C5" s="42" t="s">
        <v>23</v>
      </c>
      <c r="D5" s="42" t="s">
        <v>92</v>
      </c>
      <c r="E5" s="42"/>
      <c r="F5" s="42"/>
      <c r="G5" s="42" t="s">
        <v>143</v>
      </c>
      <c r="H5" s="42" t="s">
        <v>149</v>
      </c>
      <c r="I5" s="42"/>
      <c r="J5" s="42"/>
      <c r="K5" s="42" t="s">
        <v>174</v>
      </c>
      <c r="L5" s="42"/>
      <c r="M5" s="42"/>
    </row>
    <row r="6" spans="1:13" x14ac:dyDescent="0.3">
      <c r="A6" s="42" t="s">
        <v>194</v>
      </c>
      <c r="B6" s="42"/>
      <c r="C6" s="42" t="s">
        <v>60</v>
      </c>
      <c r="D6" s="42" t="s">
        <v>94</v>
      </c>
      <c r="E6" s="42"/>
      <c r="F6" s="42"/>
      <c r="G6" s="42" t="s">
        <v>145</v>
      </c>
      <c r="H6" s="42"/>
      <c r="I6" s="42"/>
      <c r="J6" s="42"/>
      <c r="K6" s="42" t="s">
        <v>176</v>
      </c>
      <c r="L6" s="42"/>
      <c r="M6" s="42"/>
    </row>
    <row r="7" spans="1:13" x14ac:dyDescent="0.3">
      <c r="A7" s="42" t="s">
        <v>195</v>
      </c>
      <c r="B7" s="42"/>
      <c r="C7" s="42" t="s">
        <v>63</v>
      </c>
      <c r="D7" s="42" t="s">
        <v>96</v>
      </c>
      <c r="E7" s="42"/>
      <c r="F7" s="42"/>
      <c r="G7" s="42" t="s">
        <v>147</v>
      </c>
      <c r="H7" s="42"/>
      <c r="I7" s="42"/>
      <c r="J7" s="42"/>
      <c r="K7" s="42" t="s">
        <v>178</v>
      </c>
      <c r="L7" s="42"/>
      <c r="M7" s="42"/>
    </row>
    <row r="8" spans="1:13" x14ac:dyDescent="0.3">
      <c r="A8" s="42" t="s">
        <v>196</v>
      </c>
      <c r="B8" s="42"/>
      <c r="C8" s="42" t="s">
        <v>65</v>
      </c>
      <c r="D8" s="42" t="s">
        <v>98</v>
      </c>
      <c r="E8" s="42"/>
      <c r="F8" s="42"/>
      <c r="G8" s="42"/>
      <c r="H8" s="42"/>
      <c r="I8" s="42"/>
      <c r="J8" s="42"/>
      <c r="K8" s="42" t="s">
        <v>180</v>
      </c>
      <c r="L8" s="42"/>
      <c r="M8" s="42"/>
    </row>
    <row r="9" spans="1:13" x14ac:dyDescent="0.3">
      <c r="A9" s="42" t="s">
        <v>160</v>
      </c>
      <c r="B9" s="42"/>
      <c r="C9" s="42" t="s">
        <v>67</v>
      </c>
      <c r="D9" s="42" t="s">
        <v>100</v>
      </c>
      <c r="E9" s="42"/>
      <c r="F9" s="42"/>
      <c r="G9" s="42"/>
      <c r="H9" s="42"/>
      <c r="I9" s="42"/>
      <c r="J9" s="42"/>
      <c r="K9" s="42" t="s">
        <v>182</v>
      </c>
      <c r="L9" s="42"/>
      <c r="M9" s="42"/>
    </row>
    <row r="10" spans="1:13" x14ac:dyDescent="0.3">
      <c r="A10" s="42" t="s">
        <v>197</v>
      </c>
      <c r="B10" s="42"/>
      <c r="C10" s="42" t="s">
        <v>69</v>
      </c>
      <c r="D10" s="42" t="s">
        <v>102</v>
      </c>
      <c r="E10" s="42"/>
      <c r="F10" s="42"/>
      <c r="G10" s="42"/>
      <c r="H10" s="42"/>
      <c r="I10" s="42"/>
      <c r="J10" s="42"/>
      <c r="K10" s="42"/>
      <c r="L10" s="42"/>
      <c r="M10" s="42"/>
    </row>
    <row r="11" spans="1:13" x14ac:dyDescent="0.3">
      <c r="A11" s="42" t="s">
        <v>198</v>
      </c>
      <c r="B11" s="42"/>
      <c r="C11" s="42" t="s">
        <v>71</v>
      </c>
      <c r="D11" s="42" t="s">
        <v>104</v>
      </c>
      <c r="E11" s="42"/>
      <c r="F11" s="42"/>
      <c r="G11" s="42"/>
      <c r="H11" s="42"/>
      <c r="I11" s="42"/>
      <c r="J11" s="42"/>
      <c r="K11" s="42"/>
      <c r="L11" s="42"/>
      <c r="M11" s="42"/>
    </row>
    <row r="12" spans="1:13" x14ac:dyDescent="0.3">
      <c r="A12" s="42"/>
      <c r="B12" s="42"/>
      <c r="C12" s="42" t="s">
        <v>73</v>
      </c>
      <c r="D12" s="42" t="s">
        <v>106</v>
      </c>
      <c r="E12" s="42"/>
      <c r="F12" s="42"/>
      <c r="G12" s="42"/>
      <c r="H12" s="42"/>
      <c r="I12" s="42"/>
      <c r="J12" s="42"/>
      <c r="K12" s="42"/>
      <c r="L12" s="42"/>
      <c r="M12" s="42"/>
    </row>
    <row r="13" spans="1:13" x14ac:dyDescent="0.3">
      <c r="A13" s="42"/>
      <c r="B13" s="42"/>
      <c r="C13" s="42" t="s">
        <v>75</v>
      </c>
      <c r="D13" s="42" t="s">
        <v>108</v>
      </c>
      <c r="E13" s="42"/>
      <c r="F13" s="42"/>
      <c r="G13" s="42"/>
      <c r="H13" s="42"/>
      <c r="I13" s="42"/>
      <c r="J13" s="42"/>
      <c r="K13" s="42"/>
      <c r="L13" s="42"/>
      <c r="M13" s="42"/>
    </row>
    <row r="14" spans="1:13" x14ac:dyDescent="0.3">
      <c r="A14" s="42"/>
      <c r="B14" s="42"/>
      <c r="C14" s="42" t="s">
        <v>79</v>
      </c>
      <c r="D14" s="42" t="s">
        <v>110</v>
      </c>
      <c r="E14" s="42"/>
      <c r="F14" s="42"/>
      <c r="G14" s="42"/>
      <c r="H14" s="42"/>
      <c r="I14" s="42"/>
      <c r="J14" s="42"/>
      <c r="K14" s="42"/>
      <c r="L14" s="42"/>
      <c r="M14" s="42"/>
    </row>
    <row r="15" spans="1:13" x14ac:dyDescent="0.3">
      <c r="A15" s="42"/>
      <c r="B15" s="42"/>
      <c r="C15" s="42" t="s">
        <v>81</v>
      </c>
      <c r="D15" s="42" t="s">
        <v>112</v>
      </c>
      <c r="E15" s="42"/>
      <c r="F15" s="42"/>
      <c r="G15" s="42"/>
      <c r="H15" s="42"/>
      <c r="I15" s="42"/>
      <c r="J15" s="42"/>
      <c r="K15" s="42"/>
      <c r="L15" s="42"/>
      <c r="M15" s="42"/>
    </row>
    <row r="16" spans="1:13" x14ac:dyDescent="0.3">
      <c r="A16" s="42"/>
      <c r="B16" s="42"/>
      <c r="C16" s="42" t="s">
        <v>83</v>
      </c>
      <c r="D16" s="42" t="s">
        <v>114</v>
      </c>
      <c r="E16" s="42"/>
      <c r="F16" s="42"/>
      <c r="G16" s="42"/>
      <c r="H16" s="42"/>
      <c r="I16" s="42"/>
      <c r="J16" s="42"/>
      <c r="K16" s="42"/>
      <c r="L16" s="42"/>
      <c r="M16" s="42"/>
    </row>
    <row r="17" spans="1:5" x14ac:dyDescent="0.3">
      <c r="A17" s="42"/>
      <c r="B17" s="42"/>
      <c r="C17" s="42"/>
      <c r="D17" s="42" t="s">
        <v>116</v>
      </c>
      <c r="E17" s="42"/>
    </row>
    <row r="18" spans="1:5" x14ac:dyDescent="0.3">
      <c r="A18" s="5" t="s">
        <v>17</v>
      </c>
      <c r="B18" s="42"/>
      <c r="C18" s="42"/>
      <c r="D18" s="42" t="s">
        <v>118</v>
      </c>
    </row>
    <row r="19" spans="1:5" x14ac:dyDescent="0.3">
      <c r="A19" s="42" t="s">
        <v>199</v>
      </c>
      <c r="B19" s="42"/>
      <c r="C19" s="42"/>
      <c r="D19" s="42" t="s">
        <v>120</v>
      </c>
    </row>
    <row r="20" spans="1:5" x14ac:dyDescent="0.3">
      <c r="A20" s="42" t="s">
        <v>200</v>
      </c>
      <c r="B20" s="42"/>
      <c r="C20" s="42"/>
      <c r="D20" s="42" t="s">
        <v>122</v>
      </c>
    </row>
    <row r="21" spans="1:5" x14ac:dyDescent="0.3">
      <c r="A21" s="42" t="s">
        <v>201</v>
      </c>
      <c r="B21" s="42"/>
      <c r="C21" s="42"/>
      <c r="D21" s="42" t="s">
        <v>124</v>
      </c>
    </row>
    <row r="22" spans="1:5" x14ac:dyDescent="0.3">
      <c r="A22" s="42" t="s">
        <v>202</v>
      </c>
      <c r="B22" s="42"/>
      <c r="C22" s="42"/>
      <c r="D22" s="42"/>
    </row>
    <row r="23" spans="1:5" x14ac:dyDescent="0.3">
      <c r="A23" s="42" t="s">
        <v>13</v>
      </c>
      <c r="B23" s="42"/>
      <c r="C23" s="42"/>
      <c r="D23" s="42"/>
    </row>
    <row r="24" spans="1:5" x14ac:dyDescent="0.3">
      <c r="A24" s="42" t="s">
        <v>14</v>
      </c>
      <c r="B24" s="42"/>
      <c r="C24" s="42"/>
      <c r="D24" s="42"/>
    </row>
    <row r="25" spans="1:5" x14ac:dyDescent="0.3">
      <c r="A25" s="42" t="s">
        <v>37</v>
      </c>
      <c r="B25" s="42"/>
      <c r="C25" s="42"/>
      <c r="D25" s="42"/>
    </row>
    <row r="26" spans="1:5" x14ac:dyDescent="0.3">
      <c r="A26" s="42" t="s">
        <v>52</v>
      </c>
      <c r="B26" s="42"/>
      <c r="C26" s="42"/>
      <c r="D26" s="42"/>
    </row>
    <row r="29" spans="1:5" x14ac:dyDescent="0.3">
      <c r="A29" s="32"/>
      <c r="B29" s="42"/>
      <c r="C29" s="42"/>
      <c r="D29" s="42"/>
    </row>
    <row r="30" spans="1:5" x14ac:dyDescent="0.3">
      <c r="A30" s="32"/>
      <c r="B30" s="42"/>
      <c r="C30" s="42"/>
      <c r="D30" s="42"/>
    </row>
    <row r="31" spans="1:5" x14ac:dyDescent="0.3">
      <c r="A31" s="32"/>
      <c r="B31" s="42"/>
      <c r="C31" s="42"/>
      <c r="D31" s="42"/>
    </row>
    <row r="32" spans="1:5" x14ac:dyDescent="0.3">
      <c r="A32" s="32"/>
      <c r="B32" s="42"/>
      <c r="C32" s="42"/>
      <c r="D32" s="42"/>
    </row>
  </sheetData>
  <phoneticPr fontId="10" type="noConversion"/>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3BE4-83B1-484A-9993-4ED6882FF0B8}">
  <sheetPr>
    <tabColor theme="0" tint="-0.249977111117893"/>
  </sheetPr>
  <dimension ref="A1:K537"/>
  <sheetViews>
    <sheetView topLeftCell="C505" zoomScaleNormal="100" workbookViewId="0">
      <selection activeCell="H511" sqref="H511"/>
    </sheetView>
  </sheetViews>
  <sheetFormatPr defaultRowHeight="14.4" x14ac:dyDescent="0.3"/>
  <cols>
    <col min="1" max="1" width="31.33203125" customWidth="1"/>
    <col min="2" max="2" width="103.33203125" bestFit="1" customWidth="1"/>
    <col min="3" max="3" width="31.33203125" customWidth="1"/>
    <col min="4" max="4" width="97.6640625" bestFit="1" customWidth="1"/>
    <col min="5" max="6" width="10.33203125" bestFit="1" customWidth="1"/>
    <col min="7" max="7" width="22.109375" bestFit="1" customWidth="1"/>
    <col min="8" max="8" width="17.6640625" bestFit="1" customWidth="1"/>
  </cols>
  <sheetData>
    <row r="1" spans="1:11" ht="41.4" x14ac:dyDescent="0.3">
      <c r="A1" s="9" t="s">
        <v>48</v>
      </c>
      <c r="B1" s="9" t="s">
        <v>203</v>
      </c>
      <c r="C1" s="9" t="s">
        <v>28</v>
      </c>
      <c r="D1" s="9" t="s">
        <v>16</v>
      </c>
      <c r="E1" s="10" t="s">
        <v>204</v>
      </c>
      <c r="F1" s="10" t="s">
        <v>205</v>
      </c>
      <c r="G1" s="7" t="s">
        <v>206</v>
      </c>
      <c r="H1" s="8" t="s">
        <v>207</v>
      </c>
      <c r="I1" s="42"/>
      <c r="J1" s="42"/>
      <c r="K1" s="6" t="s">
        <v>48</v>
      </c>
    </row>
    <row r="2" spans="1:11" x14ac:dyDescent="0.3">
      <c r="A2" s="42" t="s">
        <v>27</v>
      </c>
      <c r="B2" s="42" t="str">
        <f>C2&amp;D2</f>
        <v>Open SpaceBarnyard Runoff Control</v>
      </c>
      <c r="C2" s="42" t="s">
        <v>199</v>
      </c>
      <c r="D2" s="42" t="s">
        <v>51</v>
      </c>
      <c r="E2" s="38">
        <v>0.2</v>
      </c>
      <c r="F2" s="38"/>
      <c r="G2" s="38">
        <v>0.23</v>
      </c>
      <c r="H2" s="38">
        <f>G2*$E2</f>
        <v>4.6000000000000006E-2</v>
      </c>
      <c r="I2" s="42"/>
      <c r="J2" s="42"/>
      <c r="K2" s="42" t="s">
        <v>27</v>
      </c>
    </row>
    <row r="3" spans="1:11" x14ac:dyDescent="0.3">
      <c r="A3" s="42" t="s">
        <v>27</v>
      </c>
      <c r="B3" s="42" t="str">
        <f t="shared" ref="B3:B67" si="0">C3&amp;D3</f>
        <v>Open SpaceConservation Tillage</v>
      </c>
      <c r="C3" s="42" t="s">
        <v>199</v>
      </c>
      <c r="D3" s="42" t="s">
        <v>54</v>
      </c>
      <c r="E3" s="38">
        <v>7.0000000000000007E-2</v>
      </c>
      <c r="F3" s="38"/>
      <c r="G3" s="38">
        <v>0.23</v>
      </c>
      <c r="H3" s="38">
        <f>G3*$E3</f>
        <v>1.6100000000000003E-2</v>
      </c>
      <c r="I3" s="42"/>
      <c r="J3" s="42"/>
      <c r="K3" s="42" t="s">
        <v>85</v>
      </c>
    </row>
    <row r="4" spans="1:11" x14ac:dyDescent="0.3">
      <c r="A4" s="42" t="s">
        <v>27</v>
      </c>
      <c r="B4" s="42" t="str">
        <f t="shared" si="0"/>
        <v>Open SpaceCover Crop</v>
      </c>
      <c r="C4" s="42" t="s">
        <v>199</v>
      </c>
      <c r="D4" s="42" t="s">
        <v>56</v>
      </c>
      <c r="E4" s="38">
        <v>7.0000000000000007E-2</v>
      </c>
      <c r="F4" s="38"/>
      <c r="G4" s="38">
        <v>0.23</v>
      </c>
      <c r="H4" s="38">
        <f>G4*$E4</f>
        <v>1.6100000000000003E-2</v>
      </c>
      <c r="I4" s="42"/>
      <c r="J4" s="42"/>
      <c r="K4" s="42" t="s">
        <v>126</v>
      </c>
    </row>
    <row r="5" spans="1:11" x14ac:dyDescent="0.3">
      <c r="A5" s="42" t="s">
        <v>27</v>
      </c>
      <c r="B5" s="42" t="str">
        <f t="shared" si="0"/>
        <v>Open SpaceDairy Precision Feeding</v>
      </c>
      <c r="C5" s="42" t="s">
        <v>199</v>
      </c>
      <c r="D5" s="42" t="s">
        <v>23</v>
      </c>
      <c r="E5" s="38"/>
      <c r="F5" s="38">
        <v>1.19</v>
      </c>
      <c r="G5" s="38">
        <v>0.23</v>
      </c>
      <c r="H5" s="38">
        <v>1.19</v>
      </c>
      <c r="I5" s="42"/>
      <c r="J5" s="42"/>
      <c r="K5" s="42" t="s">
        <v>131</v>
      </c>
    </row>
    <row r="6" spans="1:11" x14ac:dyDescent="0.3">
      <c r="A6" s="42" t="s">
        <v>27</v>
      </c>
      <c r="B6" s="42" t="str">
        <f t="shared" si="0"/>
        <v>Open SpaceRiparian Grass Buffer</v>
      </c>
      <c r="C6" s="42" t="s">
        <v>199</v>
      </c>
      <c r="D6" s="42" t="s">
        <v>60</v>
      </c>
      <c r="E6" s="38">
        <v>0.42</v>
      </c>
      <c r="F6" s="38"/>
      <c r="G6" s="38">
        <v>0.23</v>
      </c>
      <c r="H6" s="38">
        <f t="shared" ref="H6:H12" si="1">G6*$E6</f>
        <v>9.6600000000000005E-2</v>
      </c>
      <c r="I6" s="42"/>
      <c r="J6" s="42"/>
      <c r="K6" s="42" t="s">
        <v>136</v>
      </c>
    </row>
    <row r="7" spans="1:11" x14ac:dyDescent="0.3">
      <c r="A7" s="42" t="s">
        <v>27</v>
      </c>
      <c r="B7" s="42" t="str">
        <f t="shared" si="0"/>
        <v>Open SpaceLoafing Lot Management</v>
      </c>
      <c r="C7" s="42" t="s">
        <v>199</v>
      </c>
      <c r="D7" s="42" t="s">
        <v>63</v>
      </c>
      <c r="E7" s="38">
        <v>0.2</v>
      </c>
      <c r="F7" s="38"/>
      <c r="G7" s="38">
        <v>0.23</v>
      </c>
      <c r="H7" s="38">
        <f t="shared" si="1"/>
        <v>4.6000000000000006E-2</v>
      </c>
      <c r="I7" s="42"/>
      <c r="J7" s="42"/>
      <c r="K7" s="42" t="s">
        <v>149</v>
      </c>
    </row>
    <row r="8" spans="1:11" x14ac:dyDescent="0.3">
      <c r="A8" s="42" t="s">
        <v>27</v>
      </c>
      <c r="B8" s="42" t="str">
        <f t="shared" si="0"/>
        <v>Open SpaceNutrient Management</v>
      </c>
      <c r="C8" s="42" t="s">
        <v>199</v>
      </c>
      <c r="D8" s="42" t="s">
        <v>65</v>
      </c>
      <c r="E8" s="38">
        <v>0.21</v>
      </c>
      <c r="F8" s="38"/>
      <c r="G8" s="38">
        <v>0.23</v>
      </c>
      <c r="H8" s="38">
        <f t="shared" si="1"/>
        <v>4.8300000000000003E-2</v>
      </c>
      <c r="I8" s="42"/>
      <c r="J8" s="42"/>
      <c r="K8" s="42" t="s">
        <v>156</v>
      </c>
    </row>
    <row r="9" spans="1:11" x14ac:dyDescent="0.3">
      <c r="A9" s="42" t="s">
        <v>27</v>
      </c>
      <c r="B9" s="42" t="str">
        <f t="shared" si="0"/>
        <v>Open SpaceOff Stream Watering without Fencing</v>
      </c>
      <c r="C9" s="42" t="s">
        <v>199</v>
      </c>
      <c r="D9" s="42" t="s">
        <v>67</v>
      </c>
      <c r="E9" s="38">
        <v>0.08</v>
      </c>
      <c r="F9" s="38"/>
      <c r="G9" s="38">
        <v>0.23</v>
      </c>
      <c r="H9" s="38">
        <f t="shared" si="1"/>
        <v>1.84E-2</v>
      </c>
      <c r="I9" s="42"/>
      <c r="J9" s="42"/>
      <c r="K9" s="42" t="s">
        <v>160</v>
      </c>
    </row>
    <row r="10" spans="1:11" x14ac:dyDescent="0.3">
      <c r="A10" s="42" t="s">
        <v>27</v>
      </c>
      <c r="B10" s="42" t="str">
        <f t="shared" si="0"/>
        <v>Open SpacePrecision Intensive Rotational/Prescribed Grazing</v>
      </c>
      <c r="C10" s="42" t="s">
        <v>199</v>
      </c>
      <c r="D10" s="42" t="s">
        <v>69</v>
      </c>
      <c r="E10" s="38">
        <v>0.24</v>
      </c>
      <c r="F10" s="38"/>
      <c r="G10" s="38">
        <v>0.23</v>
      </c>
      <c r="H10" s="38">
        <f t="shared" si="1"/>
        <v>5.5199999999999999E-2</v>
      </c>
      <c r="I10" s="42"/>
      <c r="J10" s="42"/>
      <c r="K10" s="42" t="s">
        <v>167</v>
      </c>
    </row>
    <row r="11" spans="1:11" x14ac:dyDescent="0.3">
      <c r="A11" s="42" t="s">
        <v>27</v>
      </c>
      <c r="B11" s="42" t="str">
        <f t="shared" si="0"/>
        <v>Open SpaceRiparian Forest Buffer</v>
      </c>
      <c r="C11" s="42" t="s">
        <v>199</v>
      </c>
      <c r="D11" s="42" t="s">
        <v>71</v>
      </c>
      <c r="E11" s="38">
        <v>0.42</v>
      </c>
      <c r="F11" s="38"/>
      <c r="G11" s="38">
        <v>0.23</v>
      </c>
      <c r="H11" s="38">
        <f t="shared" si="1"/>
        <v>9.6600000000000005E-2</v>
      </c>
      <c r="I11" s="42"/>
      <c r="J11" s="42"/>
      <c r="K11" s="42" t="s">
        <v>184</v>
      </c>
    </row>
    <row r="12" spans="1:11" x14ac:dyDescent="0.3">
      <c r="A12" s="42" t="s">
        <v>27</v>
      </c>
      <c r="B12" s="42" t="str">
        <f t="shared" si="0"/>
        <v>Open SpaceSoil Conservation and Water Quality Plans</v>
      </c>
      <c r="C12" s="42" t="s">
        <v>199</v>
      </c>
      <c r="D12" s="42" t="s">
        <v>73</v>
      </c>
      <c r="E12" s="38">
        <v>0.15</v>
      </c>
      <c r="F12" s="38"/>
      <c r="G12" s="38">
        <v>0.23</v>
      </c>
      <c r="H12" s="38">
        <f t="shared" si="1"/>
        <v>3.4500000000000003E-2</v>
      </c>
      <c r="I12" s="42"/>
      <c r="J12" s="42"/>
      <c r="K12" s="42"/>
    </row>
    <row r="13" spans="1:11" x14ac:dyDescent="0.3">
      <c r="A13" s="42" t="s">
        <v>27</v>
      </c>
      <c r="B13" s="42" t="str">
        <f t="shared" si="0"/>
        <v xml:space="preserve">Open SpaceTree Planting </v>
      </c>
      <c r="C13" s="42" t="s">
        <v>199</v>
      </c>
      <c r="D13" s="42" t="s">
        <v>75</v>
      </c>
      <c r="E13" s="38"/>
      <c r="F13" s="38"/>
      <c r="G13" s="38">
        <v>0.23</v>
      </c>
      <c r="H13" s="38">
        <f>G13-$G415</f>
        <v>7.0000000000000007E-2</v>
      </c>
      <c r="I13" s="42"/>
      <c r="J13" s="42"/>
      <c r="K13" s="42"/>
    </row>
    <row r="14" spans="1:11" x14ac:dyDescent="0.3">
      <c r="A14" s="42" t="s">
        <v>27</v>
      </c>
      <c r="B14" s="42" t="str">
        <f t="shared" si="0"/>
        <v>Open SpaceWaste Storage Facility</v>
      </c>
      <c r="C14" s="42" t="s">
        <v>199</v>
      </c>
      <c r="D14" s="42" t="s">
        <v>79</v>
      </c>
      <c r="E14" s="38">
        <v>0.21</v>
      </c>
      <c r="F14" s="38"/>
      <c r="G14" s="38">
        <v>0.23</v>
      </c>
      <c r="H14" s="38">
        <f t="shared" ref="H14:H22" si="2">G14*$E14</f>
        <v>4.8300000000000003E-2</v>
      </c>
      <c r="I14" s="42"/>
      <c r="J14" s="42"/>
      <c r="K14" s="42"/>
    </row>
    <row r="15" spans="1:11" x14ac:dyDescent="0.3">
      <c r="A15" s="42" t="s">
        <v>27</v>
      </c>
      <c r="B15" s="42" t="str">
        <f t="shared" si="0"/>
        <v>Open SpaceWaste Management System</v>
      </c>
      <c r="C15" s="42" t="s">
        <v>199</v>
      </c>
      <c r="D15" s="42" t="s">
        <v>208</v>
      </c>
      <c r="E15" s="38"/>
      <c r="F15" s="38">
        <v>3.85</v>
      </c>
      <c r="G15" s="38"/>
      <c r="H15" s="38">
        <v>3.85</v>
      </c>
      <c r="I15" s="42"/>
      <c r="J15" s="42"/>
      <c r="K15" s="42"/>
    </row>
    <row r="16" spans="1:11" x14ac:dyDescent="0.3">
      <c r="A16" s="42" t="s">
        <v>27</v>
      </c>
      <c r="B16" s="42" t="str">
        <f t="shared" si="0"/>
        <v>Open SpaceWetland Enhancement</v>
      </c>
      <c r="C16" s="42" t="s">
        <v>199</v>
      </c>
      <c r="D16" s="42" t="s">
        <v>81</v>
      </c>
      <c r="E16" s="38">
        <v>0.32</v>
      </c>
      <c r="F16" s="38"/>
      <c r="G16" s="38">
        <v>0.23</v>
      </c>
      <c r="H16" s="38">
        <f t="shared" si="2"/>
        <v>7.3599999999999999E-2</v>
      </c>
      <c r="I16" s="42"/>
      <c r="J16" s="42"/>
      <c r="K16" s="42"/>
    </row>
    <row r="17" spans="1:8" x14ac:dyDescent="0.3">
      <c r="A17" s="42" t="s">
        <v>27</v>
      </c>
      <c r="B17" s="42" t="str">
        <f t="shared" si="0"/>
        <v>Open SpaceWetland Restoration/Creation</v>
      </c>
      <c r="C17" s="42" t="s">
        <v>199</v>
      </c>
      <c r="D17" s="42" t="s">
        <v>83</v>
      </c>
      <c r="E17" s="38">
        <v>0.4</v>
      </c>
      <c r="F17" s="38"/>
      <c r="G17" s="38">
        <v>0.23</v>
      </c>
      <c r="H17" s="38">
        <f t="shared" si="2"/>
        <v>9.2000000000000012E-2</v>
      </c>
    </row>
    <row r="18" spans="1:8" x14ac:dyDescent="0.3">
      <c r="A18" s="42" t="s">
        <v>85</v>
      </c>
      <c r="B18" s="42" t="str">
        <f t="shared" si="0"/>
        <v>Open SpaceBioretention/raingardens - A/B soils, no underdrain</v>
      </c>
      <c r="C18" s="42" t="s">
        <v>199</v>
      </c>
      <c r="D18" s="42" t="s">
        <v>86</v>
      </c>
      <c r="E18" s="38">
        <v>0.85</v>
      </c>
      <c r="F18" s="38"/>
      <c r="G18" s="38">
        <v>0.23</v>
      </c>
      <c r="H18" s="38">
        <f t="shared" si="2"/>
        <v>0.19550000000000001</v>
      </c>
    </row>
    <row r="19" spans="1:8" x14ac:dyDescent="0.3">
      <c r="A19" s="42" t="s">
        <v>85</v>
      </c>
      <c r="B19" s="42" t="str">
        <f t="shared" si="0"/>
        <v>Open SpaceBioretention/raingardens - A/B soils, underdrain</v>
      </c>
      <c r="C19" s="42" t="s">
        <v>199</v>
      </c>
      <c r="D19" s="42" t="s">
        <v>88</v>
      </c>
      <c r="E19" s="38">
        <v>0.75</v>
      </c>
      <c r="F19" s="38"/>
      <c r="G19" s="38">
        <v>0.23</v>
      </c>
      <c r="H19" s="38">
        <f t="shared" si="2"/>
        <v>0.17250000000000001</v>
      </c>
    </row>
    <row r="20" spans="1:8" x14ac:dyDescent="0.3">
      <c r="A20" s="42" t="s">
        <v>85</v>
      </c>
      <c r="B20" s="42" t="str">
        <f t="shared" si="0"/>
        <v>Open SpaceBioretention/raingardens - C/D soils, underdrain</v>
      </c>
      <c r="C20" s="42" t="s">
        <v>199</v>
      </c>
      <c r="D20" s="42" t="s">
        <v>90</v>
      </c>
      <c r="E20" s="38">
        <v>0.45</v>
      </c>
      <c r="F20" s="38"/>
      <c r="G20" s="38">
        <v>0.23</v>
      </c>
      <c r="H20" s="38">
        <f t="shared" si="2"/>
        <v>0.10350000000000001</v>
      </c>
    </row>
    <row r="21" spans="1:8" x14ac:dyDescent="0.3">
      <c r="A21" s="42" t="s">
        <v>85</v>
      </c>
      <c r="B21" s="42" t="str">
        <f t="shared" si="0"/>
        <v>Open SpaceDisconnection of Rooftop Runoff</v>
      </c>
      <c r="C21" s="42" t="s">
        <v>199</v>
      </c>
      <c r="D21" s="42" t="s">
        <v>92</v>
      </c>
      <c r="E21" s="38">
        <v>0.75</v>
      </c>
      <c r="F21" s="38"/>
      <c r="G21" s="38">
        <v>0.23</v>
      </c>
      <c r="H21" s="38">
        <f t="shared" si="2"/>
        <v>0.17250000000000001</v>
      </c>
    </row>
    <row r="22" spans="1:8" x14ac:dyDescent="0.3">
      <c r="A22" s="42" t="s">
        <v>85</v>
      </c>
      <c r="B22" s="42" t="str">
        <f t="shared" si="0"/>
        <v>Open SpaceVegetated Filter Strip</v>
      </c>
      <c r="C22" s="42" t="s">
        <v>199</v>
      </c>
      <c r="D22" s="42" t="s">
        <v>94</v>
      </c>
      <c r="E22" s="38">
        <v>0.42</v>
      </c>
      <c r="F22" s="38"/>
      <c r="G22" s="38">
        <v>0.23</v>
      </c>
      <c r="H22" s="38">
        <f t="shared" si="2"/>
        <v>9.6600000000000005E-2</v>
      </c>
    </row>
    <row r="23" spans="1:8" x14ac:dyDescent="0.3">
      <c r="A23" s="42" t="s">
        <v>85</v>
      </c>
      <c r="B23" s="42" t="str">
        <f t="shared" si="0"/>
        <v>Open SpaceForest Planting</v>
      </c>
      <c r="C23" s="42" t="s">
        <v>199</v>
      </c>
      <c r="D23" s="42" t="s">
        <v>96</v>
      </c>
      <c r="E23" s="38"/>
      <c r="F23" s="38"/>
      <c r="G23" s="38">
        <v>0.23</v>
      </c>
      <c r="H23" s="38">
        <f>G23-$G425</f>
        <v>7.0000000000000007E-2</v>
      </c>
    </row>
    <row r="24" spans="1:8" x14ac:dyDescent="0.3">
      <c r="A24" s="42" t="s">
        <v>85</v>
      </c>
      <c r="B24" s="42" t="str">
        <f t="shared" si="0"/>
        <v>Open SpaceVegetated Swale</v>
      </c>
      <c r="C24" s="42" t="s">
        <v>199</v>
      </c>
      <c r="D24" s="42" t="s">
        <v>98</v>
      </c>
      <c r="E24" s="38">
        <v>0.42</v>
      </c>
      <c r="F24" s="38"/>
      <c r="G24" s="38">
        <v>0.23</v>
      </c>
      <c r="H24" s="38">
        <f t="shared" ref="H24:H35" si="3">G24*$E24</f>
        <v>9.6600000000000005E-2</v>
      </c>
    </row>
    <row r="25" spans="1:8" x14ac:dyDescent="0.3">
      <c r="A25" s="42" t="s">
        <v>85</v>
      </c>
      <c r="B25" s="42" t="str">
        <f t="shared" si="0"/>
        <v>Open SpaceGrassed Waterway</v>
      </c>
      <c r="C25" s="42" t="s">
        <v>199</v>
      </c>
      <c r="D25" s="42" t="s">
        <v>100</v>
      </c>
      <c r="E25" s="38">
        <v>0.42</v>
      </c>
      <c r="F25" s="38"/>
      <c r="G25" s="38">
        <v>0.23</v>
      </c>
      <c r="H25" s="38">
        <f t="shared" si="3"/>
        <v>9.6600000000000005E-2</v>
      </c>
    </row>
    <row r="26" spans="1:8" x14ac:dyDescent="0.3">
      <c r="A26" s="42" t="s">
        <v>85</v>
      </c>
      <c r="B26" s="42" t="str">
        <f t="shared" si="0"/>
        <v>Open SpaceGreen roof system</v>
      </c>
      <c r="C26" s="42" t="s">
        <v>199</v>
      </c>
      <c r="D26" s="42" t="s">
        <v>102</v>
      </c>
      <c r="E26" s="38">
        <v>0.45</v>
      </c>
      <c r="F26" s="38"/>
      <c r="G26" s="38">
        <v>0.23</v>
      </c>
      <c r="H26" s="38">
        <f t="shared" si="3"/>
        <v>0.10350000000000001</v>
      </c>
    </row>
    <row r="27" spans="1:8" x14ac:dyDescent="0.3">
      <c r="A27" s="42" t="s">
        <v>85</v>
      </c>
      <c r="B27" s="42" t="str">
        <f t="shared" si="0"/>
        <v>Open SpaceImpervious Disconnection to amended soils</v>
      </c>
      <c r="C27" s="42" t="s">
        <v>199</v>
      </c>
      <c r="D27" s="42" t="s">
        <v>104</v>
      </c>
      <c r="E27" s="38">
        <v>0.15</v>
      </c>
      <c r="F27" s="38"/>
      <c r="G27" s="38">
        <v>0.23</v>
      </c>
      <c r="H27" s="38">
        <f t="shared" si="3"/>
        <v>3.4500000000000003E-2</v>
      </c>
    </row>
    <row r="28" spans="1:8" x14ac:dyDescent="0.3">
      <c r="A28" s="42" t="s">
        <v>85</v>
      </c>
      <c r="B28" s="42" t="str">
        <f t="shared" si="0"/>
        <v>Open SpacePermeable/Porous Pavement w/o Sand, Veg. - A/B soils, no underdrain</v>
      </c>
      <c r="C28" s="42" t="s">
        <v>199</v>
      </c>
      <c r="D28" s="42" t="s">
        <v>106</v>
      </c>
      <c r="E28" s="38">
        <v>0.8</v>
      </c>
      <c r="F28" s="38"/>
      <c r="G28" s="38">
        <v>0.23</v>
      </c>
      <c r="H28" s="38">
        <f t="shared" si="3"/>
        <v>0.18400000000000002</v>
      </c>
    </row>
    <row r="29" spans="1:8" x14ac:dyDescent="0.3">
      <c r="A29" s="42" t="s">
        <v>85</v>
      </c>
      <c r="B29" s="42" t="str">
        <f t="shared" si="0"/>
        <v>Open SpacePermeable/Porous Pavement w/o Sand, Veg. - A/B soils, underdrain</v>
      </c>
      <c r="C29" s="42" t="s">
        <v>199</v>
      </c>
      <c r="D29" s="42" t="s">
        <v>108</v>
      </c>
      <c r="E29" s="38">
        <v>0.5</v>
      </c>
      <c r="F29" s="38"/>
      <c r="G29" s="38">
        <v>0.23</v>
      </c>
      <c r="H29" s="38">
        <f t="shared" si="3"/>
        <v>0.115</v>
      </c>
    </row>
    <row r="30" spans="1:8" x14ac:dyDescent="0.3">
      <c r="A30" s="42" t="s">
        <v>85</v>
      </c>
      <c r="B30" s="42" t="str">
        <f t="shared" si="0"/>
        <v>Open SpacePermeable/Porous Pavement w/o Sand, Veg. - C/D soils, underdrain</v>
      </c>
      <c r="C30" s="42" t="s">
        <v>199</v>
      </c>
      <c r="D30" s="42" t="s">
        <v>110</v>
      </c>
      <c r="E30" s="38">
        <v>0.2</v>
      </c>
      <c r="F30" s="38"/>
      <c r="G30" s="38">
        <v>0.23</v>
      </c>
      <c r="H30" s="38">
        <f t="shared" si="3"/>
        <v>4.6000000000000006E-2</v>
      </c>
    </row>
    <row r="31" spans="1:8" x14ac:dyDescent="0.3">
      <c r="A31" s="42" t="s">
        <v>85</v>
      </c>
      <c r="B31" s="42" t="str">
        <f t="shared" si="0"/>
        <v>Open SpacePermeable/Porous Pavement w/Sand, Veg. - A/B soils, no underdrain</v>
      </c>
      <c r="C31" s="42" t="s">
        <v>199</v>
      </c>
      <c r="D31" s="42" t="s">
        <v>112</v>
      </c>
      <c r="E31" s="38">
        <v>0.85</v>
      </c>
      <c r="F31" s="38"/>
      <c r="G31" s="38">
        <v>0.23</v>
      </c>
      <c r="H31" s="38">
        <f t="shared" si="3"/>
        <v>0.19550000000000001</v>
      </c>
    </row>
    <row r="32" spans="1:8" x14ac:dyDescent="0.3">
      <c r="A32" s="42" t="s">
        <v>85</v>
      </c>
      <c r="B32" s="42" t="str">
        <f t="shared" si="0"/>
        <v>Open SpacePermeable/Porous Pavement w/Sand, Veg. - A/B soils, underdrain</v>
      </c>
      <c r="C32" s="42" t="s">
        <v>199</v>
      </c>
      <c r="D32" s="42" t="s">
        <v>114</v>
      </c>
      <c r="E32" s="38">
        <v>0.75</v>
      </c>
      <c r="F32" s="38"/>
      <c r="G32" s="38">
        <v>0.23</v>
      </c>
      <c r="H32" s="38">
        <f t="shared" si="3"/>
        <v>0.17250000000000001</v>
      </c>
    </row>
    <row r="33" spans="1:8" x14ac:dyDescent="0.3">
      <c r="A33" s="42" t="s">
        <v>85</v>
      </c>
      <c r="B33" s="42" t="str">
        <f t="shared" si="0"/>
        <v>Open SpacePermeable/Porous Pavement w/Sand, Veg. - C/D soils, underdrain</v>
      </c>
      <c r="C33" s="42" t="s">
        <v>199</v>
      </c>
      <c r="D33" s="42" t="s">
        <v>116</v>
      </c>
      <c r="E33" s="38">
        <v>0.2</v>
      </c>
      <c r="F33" s="38"/>
      <c r="G33" s="38">
        <v>0.23</v>
      </c>
      <c r="H33" s="38">
        <f t="shared" si="3"/>
        <v>4.6000000000000006E-2</v>
      </c>
    </row>
    <row r="34" spans="1:8" x14ac:dyDescent="0.3">
      <c r="A34" s="42" t="s">
        <v>85</v>
      </c>
      <c r="B34" s="42" t="str">
        <f t="shared" si="0"/>
        <v>Open SpacePlanter boxes/Stormwater Planters</v>
      </c>
      <c r="C34" s="42" t="s">
        <v>199</v>
      </c>
      <c r="D34" s="42" t="s">
        <v>118</v>
      </c>
      <c r="E34" s="38">
        <v>0.75</v>
      </c>
      <c r="F34" s="38"/>
      <c r="G34" s="38">
        <v>0.23</v>
      </c>
      <c r="H34" s="38">
        <f t="shared" si="3"/>
        <v>0.17250000000000001</v>
      </c>
    </row>
    <row r="35" spans="1:8" x14ac:dyDescent="0.3">
      <c r="A35" s="42" t="s">
        <v>85</v>
      </c>
      <c r="B35" s="42" t="str">
        <f t="shared" si="0"/>
        <v>Open SpaceRain Barrels and Cisterns</v>
      </c>
      <c r="C35" s="42" t="s">
        <v>199</v>
      </c>
      <c r="D35" s="42" t="s">
        <v>120</v>
      </c>
      <c r="E35" s="38">
        <v>0.75</v>
      </c>
      <c r="F35" s="38"/>
      <c r="G35" s="38">
        <v>0.23</v>
      </c>
      <c r="H35" s="38">
        <f t="shared" si="3"/>
        <v>0.17250000000000001</v>
      </c>
    </row>
    <row r="36" spans="1:8" x14ac:dyDescent="0.3">
      <c r="A36" s="42" t="s">
        <v>85</v>
      </c>
      <c r="B36" s="42" t="str">
        <f t="shared" si="0"/>
        <v>Open SpaceTree Planting</v>
      </c>
      <c r="C36" s="42" t="s">
        <v>199</v>
      </c>
      <c r="D36" s="42" t="s">
        <v>122</v>
      </c>
      <c r="E36" s="38"/>
      <c r="F36" s="38"/>
      <c r="G36" s="38">
        <v>0.23</v>
      </c>
      <c r="H36" s="38">
        <f>G36-$G438</f>
        <v>7.0000000000000007E-2</v>
      </c>
    </row>
    <row r="37" spans="1:8" x14ac:dyDescent="0.3">
      <c r="A37" s="42" t="s">
        <v>85</v>
      </c>
      <c r="B37" s="42" t="str">
        <f t="shared" si="0"/>
        <v>Open SpaceVegetated Open Channels</v>
      </c>
      <c r="C37" s="42" t="s">
        <v>199</v>
      </c>
      <c r="D37" s="42" t="s">
        <v>124</v>
      </c>
      <c r="E37" s="38">
        <v>0.45</v>
      </c>
      <c r="F37" s="38"/>
      <c r="G37" s="38">
        <v>0.23</v>
      </c>
      <c r="H37" s="38">
        <f t="shared" ref="H37:H55" si="4">G37*$E37</f>
        <v>0.10350000000000001</v>
      </c>
    </row>
    <row r="38" spans="1:8" x14ac:dyDescent="0.3">
      <c r="A38" s="42" t="s">
        <v>126</v>
      </c>
      <c r="B38" s="42" t="str">
        <f t="shared" si="0"/>
        <v>Open SpaceBioswale</v>
      </c>
      <c r="C38" s="42" t="s">
        <v>199</v>
      </c>
      <c r="D38" s="42" t="s">
        <v>127</v>
      </c>
      <c r="E38" s="38">
        <v>0.75</v>
      </c>
      <c r="F38" s="38"/>
      <c r="G38" s="38">
        <v>0.23</v>
      </c>
      <c r="H38" s="38">
        <f t="shared" si="4"/>
        <v>0.17250000000000001</v>
      </c>
    </row>
    <row r="39" spans="1:8" s="42" customFormat="1" x14ac:dyDescent="0.3">
      <c r="A39" s="42" t="s">
        <v>126</v>
      </c>
      <c r="B39" s="42" t="s">
        <v>215</v>
      </c>
      <c r="C39" s="42" t="s">
        <v>199</v>
      </c>
      <c r="D39" s="42" t="s">
        <v>214</v>
      </c>
      <c r="E39" s="38"/>
      <c r="F39" s="38">
        <v>3.2000000000000001E-2</v>
      </c>
      <c r="G39" s="38"/>
      <c r="H39" s="38">
        <v>3.2000000000000001E-2</v>
      </c>
    </row>
    <row r="40" spans="1:8" x14ac:dyDescent="0.3">
      <c r="A40" s="42" t="s">
        <v>126</v>
      </c>
      <c r="B40" s="42" t="str">
        <f t="shared" si="0"/>
        <v>Open SpaceTerrace/Diversion Terrace</v>
      </c>
      <c r="C40" s="42" t="s">
        <v>199</v>
      </c>
      <c r="D40" s="42" t="s">
        <v>129</v>
      </c>
      <c r="E40" s="38">
        <v>0.1</v>
      </c>
      <c r="F40" s="38"/>
      <c r="G40" s="38">
        <v>0.23</v>
      </c>
      <c r="H40" s="38">
        <f t="shared" si="4"/>
        <v>2.3000000000000003E-2</v>
      </c>
    </row>
    <row r="41" spans="1:8" x14ac:dyDescent="0.3">
      <c r="A41" s="42" t="s">
        <v>131</v>
      </c>
      <c r="B41" s="42" t="str">
        <f t="shared" si="0"/>
        <v>Open SpaceFilter Strip Runoff Reduction</v>
      </c>
      <c r="C41" s="42" t="s">
        <v>199</v>
      </c>
      <c r="D41" s="42" t="s">
        <v>132</v>
      </c>
      <c r="E41" s="38">
        <v>0.54</v>
      </c>
      <c r="F41" s="38"/>
      <c r="G41" s="38">
        <v>0.23</v>
      </c>
      <c r="H41" s="38">
        <f t="shared" si="4"/>
        <v>0.12420000000000002</v>
      </c>
    </row>
    <row r="42" spans="1:8" x14ac:dyDescent="0.3">
      <c r="A42" s="42" t="s">
        <v>131</v>
      </c>
      <c r="B42" s="42" t="str">
        <f t="shared" si="0"/>
        <v>Open SpaceFiltering Practices/Underground Sand Filter</v>
      </c>
      <c r="C42" s="42" t="s">
        <v>199</v>
      </c>
      <c r="D42" s="42" t="s">
        <v>134</v>
      </c>
      <c r="E42" s="38">
        <v>0.6</v>
      </c>
      <c r="F42" s="38"/>
      <c r="G42" s="38">
        <v>0.23</v>
      </c>
      <c r="H42" s="38">
        <f t="shared" si="4"/>
        <v>0.13800000000000001</v>
      </c>
    </row>
    <row r="43" spans="1:8" x14ac:dyDescent="0.3">
      <c r="A43" s="42" t="s">
        <v>136</v>
      </c>
      <c r="B43" s="42" t="str">
        <f t="shared" si="0"/>
        <v>Open SpaceDry Well</v>
      </c>
      <c r="C43" s="42" t="s">
        <v>199</v>
      </c>
      <c r="D43" s="42" t="s">
        <v>137</v>
      </c>
      <c r="E43" s="38">
        <v>0.85</v>
      </c>
      <c r="F43" s="38"/>
      <c r="G43" s="38">
        <v>0.23</v>
      </c>
      <c r="H43" s="38">
        <f t="shared" si="4"/>
        <v>0.19550000000000001</v>
      </c>
    </row>
    <row r="44" spans="1:8" x14ac:dyDescent="0.3">
      <c r="A44" s="42" t="s">
        <v>136</v>
      </c>
      <c r="B44" s="42" t="str">
        <f t="shared" si="0"/>
        <v>Open Spaceinfiltration Basin</v>
      </c>
      <c r="C44" s="42" t="s">
        <v>199</v>
      </c>
      <c r="D44" s="42" t="s">
        <v>139</v>
      </c>
      <c r="E44" s="38">
        <v>0.85</v>
      </c>
      <c r="F44" s="38"/>
      <c r="G44" s="38">
        <v>0.23</v>
      </c>
      <c r="H44" s="38">
        <f t="shared" si="4"/>
        <v>0.19550000000000001</v>
      </c>
    </row>
    <row r="45" spans="1:8" x14ac:dyDescent="0.3">
      <c r="A45" s="42" t="s">
        <v>136</v>
      </c>
      <c r="B45" s="42" t="str">
        <f t="shared" si="0"/>
        <v>Open SpaceInfiltration Practices w/o Sand, Veg. - A/B soils, no underdrain</v>
      </c>
      <c r="C45" s="42" t="s">
        <v>199</v>
      </c>
      <c r="D45" s="42" t="s">
        <v>141</v>
      </c>
      <c r="E45" s="38">
        <v>0.85</v>
      </c>
      <c r="F45" s="38"/>
      <c r="G45" s="38">
        <v>0.23</v>
      </c>
      <c r="H45" s="38">
        <f t="shared" si="4"/>
        <v>0.19550000000000001</v>
      </c>
    </row>
    <row r="46" spans="1:8" x14ac:dyDescent="0.3">
      <c r="A46" s="42" t="s">
        <v>136</v>
      </c>
      <c r="B46" s="42" t="str">
        <f t="shared" si="0"/>
        <v>Open SpaceInfiltration Trench</v>
      </c>
      <c r="C46" s="42" t="s">
        <v>199</v>
      </c>
      <c r="D46" s="42" t="s">
        <v>143</v>
      </c>
      <c r="E46" s="38">
        <v>0.85</v>
      </c>
      <c r="F46" s="38"/>
      <c r="G46" s="38">
        <v>0.23</v>
      </c>
      <c r="H46" s="38">
        <f t="shared" si="4"/>
        <v>0.19550000000000001</v>
      </c>
    </row>
    <row r="47" spans="1:8" x14ac:dyDescent="0.3">
      <c r="A47" s="42" t="s">
        <v>136</v>
      </c>
      <c r="B47" s="42" t="str">
        <f t="shared" si="0"/>
        <v>Open SpaceSubsurface Drain</v>
      </c>
      <c r="C47" s="42" t="s">
        <v>199</v>
      </c>
      <c r="D47" s="42" t="s">
        <v>145</v>
      </c>
      <c r="E47" s="38">
        <v>0.85</v>
      </c>
      <c r="F47" s="38"/>
      <c r="G47" s="38">
        <v>0.23</v>
      </c>
      <c r="H47" s="38">
        <f t="shared" si="4"/>
        <v>0.19550000000000001</v>
      </c>
    </row>
    <row r="48" spans="1:8" x14ac:dyDescent="0.3">
      <c r="A48" s="42" t="s">
        <v>136</v>
      </c>
      <c r="B48" s="42" t="str">
        <f t="shared" si="0"/>
        <v>Open SpaceUnderground infiltration system</v>
      </c>
      <c r="C48" s="42" t="s">
        <v>199</v>
      </c>
      <c r="D48" s="42" t="s">
        <v>147</v>
      </c>
      <c r="E48" s="38">
        <v>0.85</v>
      </c>
      <c r="F48" s="38"/>
      <c r="G48" s="38">
        <v>0.23</v>
      </c>
      <c r="H48" s="38">
        <f t="shared" si="4"/>
        <v>0.19550000000000001</v>
      </c>
    </row>
    <row r="49" spans="1:8" x14ac:dyDescent="0.3">
      <c r="A49" s="42" t="s">
        <v>149</v>
      </c>
      <c r="B49" s="42" t="str">
        <f t="shared" si="0"/>
        <v>Open SpaceDry Extended Detention Ponds</v>
      </c>
      <c r="C49" s="42" t="s">
        <v>199</v>
      </c>
      <c r="D49" s="42" t="s">
        <v>150</v>
      </c>
      <c r="E49" s="38">
        <v>0.2</v>
      </c>
      <c r="F49" s="38"/>
      <c r="G49" s="38">
        <v>0.23</v>
      </c>
      <c r="H49" s="38">
        <f t="shared" si="4"/>
        <v>4.6000000000000006E-2</v>
      </c>
    </row>
    <row r="50" spans="1:8" x14ac:dyDescent="0.3">
      <c r="A50" s="42" t="s">
        <v>149</v>
      </c>
      <c r="B50" s="42" t="str">
        <f t="shared" si="0"/>
        <v>Open SpaceWet Extended Detention Pond</v>
      </c>
      <c r="C50" s="42" t="s">
        <v>199</v>
      </c>
      <c r="D50" s="42" t="s">
        <v>152</v>
      </c>
      <c r="E50" s="38">
        <v>0.45</v>
      </c>
      <c r="F50" s="38"/>
      <c r="G50" s="38">
        <v>0.23</v>
      </c>
      <c r="H50" s="38">
        <f t="shared" si="4"/>
        <v>0.10350000000000001</v>
      </c>
    </row>
    <row r="51" spans="1:8" x14ac:dyDescent="0.3">
      <c r="A51" s="42" t="s">
        <v>149</v>
      </c>
      <c r="B51" s="42" t="str">
        <f t="shared" si="0"/>
        <v>Open SpaceSediment Basin</v>
      </c>
      <c r="C51" s="42" t="s">
        <v>199</v>
      </c>
      <c r="D51" s="42" t="s">
        <v>153</v>
      </c>
      <c r="E51" s="38">
        <v>0.1</v>
      </c>
      <c r="F51" s="38"/>
      <c r="G51" s="38">
        <v>0.23</v>
      </c>
      <c r="H51" s="38">
        <f t="shared" si="4"/>
        <v>2.3000000000000003E-2</v>
      </c>
    </row>
    <row r="52" spans="1:8" x14ac:dyDescent="0.3">
      <c r="A52" s="42" t="s">
        <v>149</v>
      </c>
      <c r="B52" s="42" t="str">
        <f t="shared" si="0"/>
        <v>Open SpaceStormwater Ponds</v>
      </c>
      <c r="C52" s="42" t="s">
        <v>199</v>
      </c>
      <c r="D52" s="42" t="s">
        <v>149</v>
      </c>
      <c r="E52" s="38">
        <v>0.45</v>
      </c>
      <c r="F52" s="38"/>
      <c r="G52" s="38">
        <v>0.23</v>
      </c>
      <c r="H52" s="38">
        <f t="shared" si="4"/>
        <v>0.10350000000000001</v>
      </c>
    </row>
    <row r="53" spans="1:8" x14ac:dyDescent="0.3">
      <c r="A53" s="42" t="s">
        <v>156</v>
      </c>
      <c r="B53" s="42" t="str">
        <f t="shared" si="0"/>
        <v>Open SpaceConstructed Wetland/Stormwater Wetland</v>
      </c>
      <c r="C53" s="42" t="s">
        <v>199</v>
      </c>
      <c r="D53" s="42" t="s">
        <v>157</v>
      </c>
      <c r="E53" s="38">
        <v>0.45</v>
      </c>
      <c r="F53" s="38"/>
      <c r="G53" s="38">
        <v>0.23</v>
      </c>
      <c r="H53" s="38">
        <f t="shared" si="4"/>
        <v>0.10350000000000001</v>
      </c>
    </row>
    <row r="54" spans="1:8" x14ac:dyDescent="0.3">
      <c r="A54" s="42" t="s">
        <v>156</v>
      </c>
      <c r="B54" s="42" t="str">
        <f t="shared" si="0"/>
        <v>Open SpaceWetland Creation, Shallow Wetland/Pond/Wetland System/Pocket Wetland</v>
      </c>
      <c r="C54" s="42" t="s">
        <v>199</v>
      </c>
      <c r="D54" s="42" t="s">
        <v>159</v>
      </c>
      <c r="E54" s="38">
        <v>0.45</v>
      </c>
      <c r="F54" s="38"/>
      <c r="G54" s="38">
        <v>0.23</v>
      </c>
      <c r="H54" s="38">
        <f t="shared" si="4"/>
        <v>0.10350000000000001</v>
      </c>
    </row>
    <row r="55" spans="1:8" x14ac:dyDescent="0.3">
      <c r="A55" s="42" t="s">
        <v>160</v>
      </c>
      <c r="B55" s="42" t="str">
        <f t="shared" si="0"/>
        <v xml:space="preserve">Open SpaceRiparian Forest Buffer </v>
      </c>
      <c r="C55" s="42" t="s">
        <v>199</v>
      </c>
      <c r="D55" s="42" t="s">
        <v>161</v>
      </c>
      <c r="E55" s="38">
        <v>0.42</v>
      </c>
      <c r="F55" s="38"/>
      <c r="G55" s="38">
        <v>0.23</v>
      </c>
      <c r="H55" s="38">
        <f t="shared" si="4"/>
        <v>9.6600000000000005E-2</v>
      </c>
    </row>
    <row r="56" spans="1:8" x14ac:dyDescent="0.3">
      <c r="A56" s="42" t="s">
        <v>160</v>
      </c>
      <c r="B56" s="42" t="str">
        <f t="shared" si="0"/>
        <v>Open SpaceStream Restoration (feet)</v>
      </c>
      <c r="C56" s="42" t="s">
        <v>199</v>
      </c>
      <c r="D56" s="42" t="s">
        <v>163</v>
      </c>
      <c r="E56" s="38"/>
      <c r="F56" s="38">
        <v>6.8000000000000005E-2</v>
      </c>
      <c r="G56" s="38">
        <v>0.23</v>
      </c>
      <c r="H56" s="38">
        <v>6.8000000000000005E-2</v>
      </c>
    </row>
    <row r="57" spans="1:8" x14ac:dyDescent="0.3">
      <c r="A57" s="42" t="s">
        <v>160</v>
      </c>
      <c r="B57" s="42" t="str">
        <f t="shared" si="0"/>
        <v>Open SpaceWetland Rehabilitation</v>
      </c>
      <c r="C57" s="42" t="s">
        <v>199</v>
      </c>
      <c r="D57" s="42" t="s">
        <v>165</v>
      </c>
      <c r="E57" s="38">
        <v>0.4</v>
      </c>
      <c r="F57" s="38"/>
      <c r="G57" s="38">
        <v>0.23</v>
      </c>
      <c r="H57" s="38">
        <f t="shared" ref="H57:H68" si="5">G57*$E57</f>
        <v>9.2000000000000012E-2</v>
      </c>
    </row>
    <row r="58" spans="1:8" x14ac:dyDescent="0.3">
      <c r="A58" s="42" t="s">
        <v>167</v>
      </c>
      <c r="B58" s="42" t="str">
        <f t="shared" si="0"/>
        <v>Open SpaceVacuum/Advanced Sweeping Technology - 1 pass/12 weeks</v>
      </c>
      <c r="C58" s="42" t="s">
        <v>199</v>
      </c>
      <c r="D58" s="42" t="s">
        <v>168</v>
      </c>
      <c r="E58" s="38">
        <v>0.01</v>
      </c>
      <c r="F58" s="38"/>
      <c r="G58" s="38">
        <v>0.23</v>
      </c>
      <c r="H58" s="38">
        <f t="shared" si="5"/>
        <v>2.3E-3</v>
      </c>
    </row>
    <row r="59" spans="1:8" x14ac:dyDescent="0.3">
      <c r="A59" s="42" t="s">
        <v>167</v>
      </c>
      <c r="B59" s="42" t="str">
        <f t="shared" si="0"/>
        <v>Open SpaceVacuum/Advanced Sweeping Technology - 1 pass/2 weeks</v>
      </c>
      <c r="C59" s="42" t="s">
        <v>199</v>
      </c>
      <c r="D59" s="42" t="s">
        <v>170</v>
      </c>
      <c r="E59" s="38">
        <v>0.05</v>
      </c>
      <c r="F59" s="38"/>
      <c r="G59" s="38">
        <v>0.23</v>
      </c>
      <c r="H59" s="38">
        <f t="shared" si="5"/>
        <v>1.1500000000000002E-2</v>
      </c>
    </row>
    <row r="60" spans="1:8" x14ac:dyDescent="0.3">
      <c r="A60" s="42" t="s">
        <v>167</v>
      </c>
      <c r="B60" s="42" t="str">
        <f t="shared" si="0"/>
        <v>Open SpaceVacuum/Advanced Sweeping Technology - 1 pass/4 weeks</v>
      </c>
      <c r="C60" s="42" t="s">
        <v>199</v>
      </c>
      <c r="D60" s="42" t="s">
        <v>172</v>
      </c>
      <c r="E60" s="38">
        <v>0.03</v>
      </c>
      <c r="F60" s="38"/>
      <c r="G60" s="38">
        <v>0.23</v>
      </c>
      <c r="H60" s="38">
        <f t="shared" si="5"/>
        <v>6.8999999999999999E-3</v>
      </c>
    </row>
    <row r="61" spans="1:8" x14ac:dyDescent="0.3">
      <c r="A61" s="42" t="s">
        <v>167</v>
      </c>
      <c r="B61" s="42" t="str">
        <f t="shared" si="0"/>
        <v>Open SpaceVacuum/Advanced Sweeping Technology - 1 pass/8 weeks</v>
      </c>
      <c r="C61" s="42" t="s">
        <v>199</v>
      </c>
      <c r="D61" s="42" t="s">
        <v>174</v>
      </c>
      <c r="E61" s="38">
        <v>0.02</v>
      </c>
      <c r="F61" s="38"/>
      <c r="G61" s="38">
        <v>0.23</v>
      </c>
      <c r="H61" s="38">
        <f t="shared" si="5"/>
        <v>4.5999999999999999E-3</v>
      </c>
    </row>
    <row r="62" spans="1:8" x14ac:dyDescent="0.3">
      <c r="A62" s="42" t="s">
        <v>167</v>
      </c>
      <c r="B62" s="42" t="str">
        <f t="shared" si="0"/>
        <v>Open SpaceVacuum/Advanced Sweeping Technology - 1 pass/week</v>
      </c>
      <c r="C62" s="42" t="s">
        <v>199</v>
      </c>
      <c r="D62" s="42" t="s">
        <v>176</v>
      </c>
      <c r="E62" s="38">
        <v>0.08</v>
      </c>
      <c r="F62" s="38"/>
      <c r="G62" s="38">
        <v>0.23</v>
      </c>
      <c r="H62" s="38">
        <f t="shared" si="5"/>
        <v>1.84E-2</v>
      </c>
    </row>
    <row r="63" spans="1:8" x14ac:dyDescent="0.3">
      <c r="A63" s="42" t="s">
        <v>167</v>
      </c>
      <c r="B63" s="42" t="str">
        <f t="shared" si="0"/>
        <v>Open SpaceVacuum/Advanced Sweeping Technology - 2 pass/week</v>
      </c>
      <c r="C63" s="42" t="s">
        <v>199</v>
      </c>
      <c r="D63" s="42" t="s">
        <v>178</v>
      </c>
      <c r="E63" s="38">
        <v>0.1</v>
      </c>
      <c r="F63" s="38"/>
      <c r="G63" s="38">
        <v>0.23</v>
      </c>
      <c r="H63" s="38">
        <f t="shared" si="5"/>
        <v>2.3000000000000003E-2</v>
      </c>
    </row>
    <row r="64" spans="1:8" x14ac:dyDescent="0.3">
      <c r="A64" s="42" t="s">
        <v>167</v>
      </c>
      <c r="B64" s="42" t="str">
        <f t="shared" si="0"/>
        <v>Open SpaceVacuum/Advanced Sweeping Technology - fall 1 pass/1-2 weeks else monthly</v>
      </c>
      <c r="C64" s="42" t="s">
        <v>199</v>
      </c>
      <c r="D64" s="42" t="s">
        <v>180</v>
      </c>
      <c r="E64" s="38">
        <v>0.05</v>
      </c>
      <c r="F64" s="38"/>
      <c r="G64" s="38">
        <v>0.23</v>
      </c>
      <c r="H64" s="38">
        <f t="shared" si="5"/>
        <v>1.1500000000000002E-2</v>
      </c>
    </row>
    <row r="65" spans="1:8" x14ac:dyDescent="0.3">
      <c r="A65" s="42" t="s">
        <v>167</v>
      </c>
      <c r="B65" s="42" t="str">
        <f t="shared" si="0"/>
        <v>Open SpaceVacuum/Advanced Sweeping Technology - spring 1 pass/1-2 weeks else monthly</v>
      </c>
      <c r="C65" s="42" t="s">
        <v>199</v>
      </c>
      <c r="D65" s="42" t="s">
        <v>182</v>
      </c>
      <c r="E65" s="38">
        <v>0.04</v>
      </c>
      <c r="F65" s="38"/>
      <c r="G65" s="38">
        <v>0.23</v>
      </c>
      <c r="H65" s="38">
        <f t="shared" si="5"/>
        <v>9.1999999999999998E-3</v>
      </c>
    </row>
    <row r="66" spans="1:8" x14ac:dyDescent="0.3">
      <c r="A66" s="42" t="s">
        <v>184</v>
      </c>
      <c r="B66" s="42" t="str">
        <f t="shared" si="0"/>
        <v>Open SpaceNutrient Management Plan High Risk Lawn</v>
      </c>
      <c r="C66" s="42" t="s">
        <v>199</v>
      </c>
      <c r="D66" s="42" t="s">
        <v>185</v>
      </c>
      <c r="E66" s="38">
        <v>0.1</v>
      </c>
      <c r="F66" s="38"/>
      <c r="G66" s="38">
        <v>0.23</v>
      </c>
      <c r="H66" s="38">
        <f t="shared" si="5"/>
        <v>2.3000000000000003E-2</v>
      </c>
    </row>
    <row r="67" spans="1:8" x14ac:dyDescent="0.3">
      <c r="A67" s="42" t="s">
        <v>184</v>
      </c>
      <c r="B67" s="42" t="str">
        <f t="shared" si="0"/>
        <v>Open SpaceNutrient Management Plan Low Risk Lawn</v>
      </c>
      <c r="C67" s="42" t="s">
        <v>199</v>
      </c>
      <c r="D67" s="42" t="s">
        <v>187</v>
      </c>
      <c r="E67" s="38">
        <v>0.03</v>
      </c>
      <c r="F67" s="38"/>
      <c r="G67" s="38">
        <v>0.23</v>
      </c>
      <c r="H67" s="38">
        <f t="shared" si="5"/>
        <v>6.8999999999999999E-3</v>
      </c>
    </row>
    <row r="68" spans="1:8" x14ac:dyDescent="0.3">
      <c r="A68" s="42" t="s">
        <v>184</v>
      </c>
      <c r="B68" s="42" t="str">
        <f t="shared" ref="B68:B132" si="6">C68&amp;D68</f>
        <v>Open SpaceNutrient Management</v>
      </c>
      <c r="C68" s="42" t="s">
        <v>199</v>
      </c>
      <c r="D68" s="42" t="s">
        <v>65</v>
      </c>
      <c r="E68" s="38">
        <v>0.05</v>
      </c>
      <c r="F68" s="38"/>
      <c r="G68" s="38">
        <v>0.23</v>
      </c>
      <c r="H68" s="38">
        <f t="shared" si="5"/>
        <v>1.1500000000000002E-2</v>
      </c>
    </row>
    <row r="69" spans="1:8" x14ac:dyDescent="0.3">
      <c r="A69" s="42" t="s">
        <v>27</v>
      </c>
      <c r="B69" s="42" t="str">
        <f t="shared" si="6"/>
        <v>Low Intensity DevelopmentBarnyard Runoff Control</v>
      </c>
      <c r="C69" s="42" t="s">
        <v>200</v>
      </c>
      <c r="D69" s="42" t="s">
        <v>51</v>
      </c>
      <c r="E69" s="38">
        <v>0.2</v>
      </c>
      <c r="F69" s="38"/>
      <c r="G69" s="38">
        <v>0.59</v>
      </c>
      <c r="H69" s="38">
        <f>G69*$E2</f>
        <v>0.11799999999999999</v>
      </c>
    </row>
    <row r="70" spans="1:8" x14ac:dyDescent="0.3">
      <c r="A70" s="42" t="s">
        <v>27</v>
      </c>
      <c r="B70" s="42" t="str">
        <f t="shared" si="6"/>
        <v>Low Intensity DevelopmentConservation Tillage</v>
      </c>
      <c r="C70" s="42" t="s">
        <v>200</v>
      </c>
      <c r="D70" s="42" t="s">
        <v>54</v>
      </c>
      <c r="E70" s="38">
        <v>7.0000000000000007E-2</v>
      </c>
      <c r="F70" s="38"/>
      <c r="G70" s="38">
        <v>0.59</v>
      </c>
      <c r="H70" s="38">
        <f>G70*$E3</f>
        <v>4.1300000000000003E-2</v>
      </c>
    </row>
    <row r="71" spans="1:8" x14ac:dyDescent="0.3">
      <c r="A71" s="42" t="s">
        <v>27</v>
      </c>
      <c r="B71" s="42" t="str">
        <f t="shared" si="6"/>
        <v>Low Intensity DevelopmentCover Crop</v>
      </c>
      <c r="C71" s="42" t="s">
        <v>200</v>
      </c>
      <c r="D71" s="42" t="s">
        <v>56</v>
      </c>
      <c r="E71" s="38">
        <v>7.0000000000000007E-2</v>
      </c>
      <c r="F71" s="38"/>
      <c r="G71" s="38">
        <v>0.59</v>
      </c>
      <c r="H71" s="38">
        <f>G71*$E4</f>
        <v>4.1300000000000003E-2</v>
      </c>
    </row>
    <row r="72" spans="1:8" x14ac:dyDescent="0.3">
      <c r="A72" s="42" t="s">
        <v>27</v>
      </c>
      <c r="B72" s="42" t="str">
        <f t="shared" si="6"/>
        <v>Low Intensity DevelopmentDairy Precision Feeding</v>
      </c>
      <c r="C72" s="42" t="s">
        <v>200</v>
      </c>
      <c r="D72" s="42" t="s">
        <v>23</v>
      </c>
      <c r="E72" s="38"/>
      <c r="F72" s="38">
        <v>1.19</v>
      </c>
      <c r="G72" s="38">
        <v>0.59</v>
      </c>
      <c r="H72" s="38">
        <v>1.19</v>
      </c>
    </row>
    <row r="73" spans="1:8" x14ac:dyDescent="0.3">
      <c r="A73" s="42" t="s">
        <v>27</v>
      </c>
      <c r="B73" s="42" t="str">
        <f t="shared" si="6"/>
        <v>Low Intensity DevelopmentRiparian Grass Buffer</v>
      </c>
      <c r="C73" s="42" t="s">
        <v>200</v>
      </c>
      <c r="D73" s="42" t="s">
        <v>60</v>
      </c>
      <c r="E73" s="38">
        <v>0.42</v>
      </c>
      <c r="F73" s="38"/>
      <c r="G73" s="38">
        <v>0.59</v>
      </c>
      <c r="H73" s="38">
        <f t="shared" ref="H73:H79" si="7">G73*$E6</f>
        <v>0.24779999999999996</v>
      </c>
    </row>
    <row r="74" spans="1:8" x14ac:dyDescent="0.3">
      <c r="A74" s="42" t="s">
        <v>27</v>
      </c>
      <c r="B74" s="42" t="str">
        <f t="shared" si="6"/>
        <v>Low Intensity DevelopmentLoafing Lot Management</v>
      </c>
      <c r="C74" s="42" t="s">
        <v>200</v>
      </c>
      <c r="D74" s="42" t="s">
        <v>63</v>
      </c>
      <c r="E74" s="38">
        <v>0.2</v>
      </c>
      <c r="F74" s="38"/>
      <c r="G74" s="38">
        <v>0.59</v>
      </c>
      <c r="H74" s="38">
        <f t="shared" si="7"/>
        <v>0.11799999999999999</v>
      </c>
    </row>
    <row r="75" spans="1:8" x14ac:dyDescent="0.3">
      <c r="A75" s="42" t="s">
        <v>27</v>
      </c>
      <c r="B75" s="42" t="str">
        <f t="shared" si="6"/>
        <v>Low Intensity DevelopmentNutrient Management</v>
      </c>
      <c r="C75" s="42" t="s">
        <v>200</v>
      </c>
      <c r="D75" s="42" t="s">
        <v>65</v>
      </c>
      <c r="E75" s="38">
        <v>0.21</v>
      </c>
      <c r="F75" s="38"/>
      <c r="G75" s="38">
        <v>0.59</v>
      </c>
      <c r="H75" s="38">
        <f t="shared" si="7"/>
        <v>0.12389999999999998</v>
      </c>
    </row>
    <row r="76" spans="1:8" x14ac:dyDescent="0.3">
      <c r="A76" s="42" t="s">
        <v>27</v>
      </c>
      <c r="B76" s="42" t="str">
        <f t="shared" si="6"/>
        <v>Low Intensity DevelopmentOff Stream Watering without Fencing</v>
      </c>
      <c r="C76" s="42" t="s">
        <v>200</v>
      </c>
      <c r="D76" s="42" t="s">
        <v>67</v>
      </c>
      <c r="E76" s="38">
        <v>0.08</v>
      </c>
      <c r="F76" s="38"/>
      <c r="G76" s="38">
        <v>0.59</v>
      </c>
      <c r="H76" s="38">
        <f t="shared" si="7"/>
        <v>4.7199999999999999E-2</v>
      </c>
    </row>
    <row r="77" spans="1:8" x14ac:dyDescent="0.3">
      <c r="A77" s="42" t="s">
        <v>27</v>
      </c>
      <c r="B77" s="42" t="str">
        <f t="shared" si="6"/>
        <v>Low Intensity DevelopmentPrecision Intensive Rotational/Prescribed Grazing</v>
      </c>
      <c r="C77" s="42" t="s">
        <v>200</v>
      </c>
      <c r="D77" s="42" t="s">
        <v>69</v>
      </c>
      <c r="E77" s="38">
        <v>0.24</v>
      </c>
      <c r="F77" s="38"/>
      <c r="G77" s="38">
        <v>0.59</v>
      </c>
      <c r="H77" s="38">
        <f t="shared" si="7"/>
        <v>0.14159999999999998</v>
      </c>
    </row>
    <row r="78" spans="1:8" x14ac:dyDescent="0.3">
      <c r="A78" s="42" t="s">
        <v>27</v>
      </c>
      <c r="B78" s="42" t="str">
        <f t="shared" si="6"/>
        <v>Low Intensity DevelopmentRiparian Forest Buffer</v>
      </c>
      <c r="C78" s="42" t="s">
        <v>200</v>
      </c>
      <c r="D78" s="42" t="s">
        <v>71</v>
      </c>
      <c r="E78" s="38">
        <v>0.42</v>
      </c>
      <c r="F78" s="38"/>
      <c r="G78" s="38">
        <v>0.59</v>
      </c>
      <c r="H78" s="38">
        <f t="shared" si="7"/>
        <v>0.24779999999999996</v>
      </c>
    </row>
    <row r="79" spans="1:8" x14ac:dyDescent="0.3">
      <c r="A79" s="42" t="s">
        <v>27</v>
      </c>
      <c r="B79" s="42" t="str">
        <f t="shared" si="6"/>
        <v>Low Intensity DevelopmentSoil Conservation and Water Quality Plans</v>
      </c>
      <c r="C79" s="42" t="s">
        <v>200</v>
      </c>
      <c r="D79" s="42" t="s">
        <v>73</v>
      </c>
      <c r="E79" s="38">
        <v>0.15</v>
      </c>
      <c r="F79" s="38"/>
      <c r="G79" s="38">
        <v>0.59</v>
      </c>
      <c r="H79" s="38">
        <f t="shared" si="7"/>
        <v>8.8499999999999995E-2</v>
      </c>
    </row>
    <row r="80" spans="1:8" x14ac:dyDescent="0.3">
      <c r="A80" s="42" t="s">
        <v>27</v>
      </c>
      <c r="B80" s="42" t="str">
        <f t="shared" si="6"/>
        <v xml:space="preserve">Low Intensity DevelopmentTree Planting </v>
      </c>
      <c r="C80" s="42" t="s">
        <v>200</v>
      </c>
      <c r="D80" s="42" t="s">
        <v>75</v>
      </c>
      <c r="E80" s="38"/>
      <c r="F80" s="38"/>
      <c r="G80" s="38">
        <v>0.59</v>
      </c>
      <c r="H80" s="38">
        <f>G80-$G415</f>
        <v>0.42999999999999994</v>
      </c>
    </row>
    <row r="81" spans="1:8" x14ac:dyDescent="0.3">
      <c r="A81" s="42" t="s">
        <v>27</v>
      </c>
      <c r="B81" s="42" t="str">
        <f t="shared" si="6"/>
        <v>Low Intensity DevelopmentWaste Storage Facility</v>
      </c>
      <c r="C81" s="42" t="s">
        <v>200</v>
      </c>
      <c r="D81" s="42" t="s">
        <v>79</v>
      </c>
      <c r="E81" s="38">
        <v>0.21</v>
      </c>
      <c r="F81" s="38"/>
      <c r="G81" s="38">
        <v>0.59</v>
      </c>
      <c r="H81" s="38">
        <f>G81*$E14</f>
        <v>0.12389999999999998</v>
      </c>
    </row>
    <row r="82" spans="1:8" x14ac:dyDescent="0.3">
      <c r="A82" s="42" t="s">
        <v>27</v>
      </c>
      <c r="B82" s="42" t="str">
        <f t="shared" si="6"/>
        <v>Low Intensity DevelopmentWaste Management System</v>
      </c>
      <c r="C82" s="42" t="s">
        <v>200</v>
      </c>
      <c r="D82" s="42" t="s">
        <v>208</v>
      </c>
      <c r="E82" s="38"/>
      <c r="F82" s="38">
        <v>3.85</v>
      </c>
      <c r="G82" s="38"/>
      <c r="H82" s="38">
        <v>3.85</v>
      </c>
    </row>
    <row r="83" spans="1:8" x14ac:dyDescent="0.3">
      <c r="A83" s="42" t="s">
        <v>27</v>
      </c>
      <c r="B83" s="42" t="str">
        <f t="shared" si="6"/>
        <v>Low Intensity DevelopmentWetland Enhancement</v>
      </c>
      <c r="C83" s="42" t="s">
        <v>200</v>
      </c>
      <c r="D83" s="42" t="s">
        <v>81</v>
      </c>
      <c r="E83" s="38">
        <v>0.32</v>
      </c>
      <c r="F83" s="38"/>
      <c r="G83" s="38">
        <v>0.59</v>
      </c>
      <c r="H83" s="38">
        <f t="shared" ref="H83:H89" si="8">G83*$E16</f>
        <v>0.1888</v>
      </c>
    </row>
    <row r="84" spans="1:8" x14ac:dyDescent="0.3">
      <c r="A84" s="42" t="s">
        <v>27</v>
      </c>
      <c r="B84" s="42" t="str">
        <f t="shared" si="6"/>
        <v>Low Intensity DevelopmentWetland Restoration/Creation</v>
      </c>
      <c r="C84" s="42" t="s">
        <v>200</v>
      </c>
      <c r="D84" s="42" t="s">
        <v>83</v>
      </c>
      <c r="E84" s="38">
        <v>0.4</v>
      </c>
      <c r="F84" s="38"/>
      <c r="G84" s="38">
        <v>0.59</v>
      </c>
      <c r="H84" s="38">
        <f t="shared" si="8"/>
        <v>0.23599999999999999</v>
      </c>
    </row>
    <row r="85" spans="1:8" x14ac:dyDescent="0.3">
      <c r="A85" s="42" t="s">
        <v>85</v>
      </c>
      <c r="B85" s="42" t="str">
        <f t="shared" si="6"/>
        <v>Low Intensity DevelopmentBioretention/raingardens - A/B soils, no underdrain</v>
      </c>
      <c r="C85" s="42" t="s">
        <v>200</v>
      </c>
      <c r="D85" s="42" t="s">
        <v>86</v>
      </c>
      <c r="E85" s="38">
        <v>0.85</v>
      </c>
      <c r="F85" s="38"/>
      <c r="G85" s="38">
        <v>0.59</v>
      </c>
      <c r="H85" s="38">
        <f t="shared" si="8"/>
        <v>0.50149999999999995</v>
      </c>
    </row>
    <row r="86" spans="1:8" x14ac:dyDescent="0.3">
      <c r="A86" s="42" t="s">
        <v>85</v>
      </c>
      <c r="B86" s="42" t="str">
        <f t="shared" si="6"/>
        <v>Low Intensity DevelopmentBioretention/raingardens - A/B soils, underdrain</v>
      </c>
      <c r="C86" s="42" t="s">
        <v>200</v>
      </c>
      <c r="D86" s="42" t="s">
        <v>88</v>
      </c>
      <c r="E86" s="38">
        <v>0.75</v>
      </c>
      <c r="F86" s="38"/>
      <c r="G86" s="38">
        <v>0.59</v>
      </c>
      <c r="H86" s="38">
        <f t="shared" si="8"/>
        <v>0.4425</v>
      </c>
    </row>
    <row r="87" spans="1:8" x14ac:dyDescent="0.3">
      <c r="A87" s="42" t="s">
        <v>85</v>
      </c>
      <c r="B87" s="42" t="str">
        <f t="shared" si="6"/>
        <v>Low Intensity DevelopmentBioretention/raingardens - C/D soils, underdrain</v>
      </c>
      <c r="C87" s="42" t="s">
        <v>200</v>
      </c>
      <c r="D87" s="42" t="s">
        <v>90</v>
      </c>
      <c r="E87" s="38">
        <v>0.45</v>
      </c>
      <c r="F87" s="38"/>
      <c r="G87" s="38">
        <v>0.59</v>
      </c>
      <c r="H87" s="38">
        <f t="shared" si="8"/>
        <v>0.26550000000000001</v>
      </c>
    </row>
    <row r="88" spans="1:8" x14ac:dyDescent="0.3">
      <c r="A88" s="42" t="s">
        <v>85</v>
      </c>
      <c r="B88" s="42" t="str">
        <f t="shared" si="6"/>
        <v>Low Intensity DevelopmentDisconnection of Rooftop Runoff</v>
      </c>
      <c r="C88" s="42" t="s">
        <v>200</v>
      </c>
      <c r="D88" s="42" t="s">
        <v>92</v>
      </c>
      <c r="E88" s="38">
        <v>0.75</v>
      </c>
      <c r="F88" s="38"/>
      <c r="G88" s="38">
        <v>0.59</v>
      </c>
      <c r="H88" s="38">
        <f t="shared" si="8"/>
        <v>0.4425</v>
      </c>
    </row>
    <row r="89" spans="1:8" x14ac:dyDescent="0.3">
      <c r="A89" s="42" t="s">
        <v>85</v>
      </c>
      <c r="B89" s="42" t="str">
        <f t="shared" si="6"/>
        <v>Low Intensity DevelopmentVegetated Filter Strip</v>
      </c>
      <c r="C89" s="42" t="s">
        <v>200</v>
      </c>
      <c r="D89" s="42" t="s">
        <v>94</v>
      </c>
      <c r="E89" s="38">
        <v>0.42</v>
      </c>
      <c r="F89" s="38"/>
      <c r="G89" s="38">
        <v>0.59</v>
      </c>
      <c r="H89" s="38">
        <f t="shared" si="8"/>
        <v>0.24779999999999996</v>
      </c>
    </row>
    <row r="90" spans="1:8" x14ac:dyDescent="0.3">
      <c r="A90" s="42" t="s">
        <v>85</v>
      </c>
      <c r="B90" s="42" t="str">
        <f t="shared" si="6"/>
        <v>Low Intensity DevelopmentForest Planting</v>
      </c>
      <c r="C90" s="42" t="s">
        <v>200</v>
      </c>
      <c r="D90" s="42" t="s">
        <v>96</v>
      </c>
      <c r="E90" s="38"/>
      <c r="F90" s="38"/>
      <c r="G90" s="38">
        <v>0.59</v>
      </c>
      <c r="H90" s="38">
        <f>G90-$G425</f>
        <v>0.42999999999999994</v>
      </c>
    </row>
    <row r="91" spans="1:8" x14ac:dyDescent="0.3">
      <c r="A91" s="42" t="s">
        <v>85</v>
      </c>
      <c r="B91" s="42" t="str">
        <f t="shared" si="6"/>
        <v>Low Intensity DevelopmentVegetated Swale</v>
      </c>
      <c r="C91" s="42" t="s">
        <v>200</v>
      </c>
      <c r="D91" s="42" t="s">
        <v>98</v>
      </c>
      <c r="E91" s="38">
        <v>0.42</v>
      </c>
      <c r="F91" s="38"/>
      <c r="G91" s="38">
        <v>0.59</v>
      </c>
      <c r="H91" s="38">
        <f t="shared" ref="H91:H102" si="9">G91*$E24</f>
        <v>0.24779999999999996</v>
      </c>
    </row>
    <row r="92" spans="1:8" x14ac:dyDescent="0.3">
      <c r="A92" s="42" t="s">
        <v>85</v>
      </c>
      <c r="B92" s="42" t="str">
        <f t="shared" si="6"/>
        <v>Low Intensity DevelopmentGrassed Waterway</v>
      </c>
      <c r="C92" s="42" t="s">
        <v>200</v>
      </c>
      <c r="D92" s="42" t="s">
        <v>100</v>
      </c>
      <c r="E92" s="38">
        <v>0.42</v>
      </c>
      <c r="F92" s="38"/>
      <c r="G92" s="38">
        <v>0.59</v>
      </c>
      <c r="H92" s="38">
        <f t="shared" si="9"/>
        <v>0.24779999999999996</v>
      </c>
    </row>
    <row r="93" spans="1:8" x14ac:dyDescent="0.3">
      <c r="A93" s="42" t="s">
        <v>85</v>
      </c>
      <c r="B93" s="42" t="str">
        <f t="shared" si="6"/>
        <v>Low Intensity DevelopmentGreen roof system</v>
      </c>
      <c r="C93" s="42" t="s">
        <v>200</v>
      </c>
      <c r="D93" s="42" t="s">
        <v>102</v>
      </c>
      <c r="E93" s="38">
        <v>0.45</v>
      </c>
      <c r="F93" s="38"/>
      <c r="G93" s="38">
        <v>0.59</v>
      </c>
      <c r="H93" s="38">
        <f t="shared" si="9"/>
        <v>0.26550000000000001</v>
      </c>
    </row>
    <row r="94" spans="1:8" x14ac:dyDescent="0.3">
      <c r="A94" s="42" t="s">
        <v>85</v>
      </c>
      <c r="B94" s="42" t="str">
        <f t="shared" si="6"/>
        <v>Low Intensity DevelopmentImpervious Disconnection to amended soils</v>
      </c>
      <c r="C94" s="42" t="s">
        <v>200</v>
      </c>
      <c r="D94" s="42" t="s">
        <v>104</v>
      </c>
      <c r="E94" s="38">
        <v>0.15</v>
      </c>
      <c r="F94" s="38"/>
      <c r="G94" s="38">
        <v>0.59</v>
      </c>
      <c r="H94" s="38">
        <f t="shared" si="9"/>
        <v>8.8499999999999995E-2</v>
      </c>
    </row>
    <row r="95" spans="1:8" x14ac:dyDescent="0.3">
      <c r="A95" s="42" t="s">
        <v>85</v>
      </c>
      <c r="B95" s="42" t="str">
        <f t="shared" si="6"/>
        <v>Low Intensity DevelopmentPermeable/Porous Pavement w/o Sand, Veg. - A/B soils, no underdrain</v>
      </c>
      <c r="C95" s="42" t="s">
        <v>200</v>
      </c>
      <c r="D95" s="42" t="s">
        <v>106</v>
      </c>
      <c r="E95" s="38">
        <v>0.8</v>
      </c>
      <c r="F95" s="38"/>
      <c r="G95" s="38">
        <v>0.59</v>
      </c>
      <c r="H95" s="38">
        <f t="shared" si="9"/>
        <v>0.47199999999999998</v>
      </c>
    </row>
    <row r="96" spans="1:8" x14ac:dyDescent="0.3">
      <c r="A96" s="42" t="s">
        <v>85</v>
      </c>
      <c r="B96" s="42" t="str">
        <f t="shared" si="6"/>
        <v>Low Intensity DevelopmentPermeable/Porous Pavement w/o Sand, Veg. - A/B soils, underdrain</v>
      </c>
      <c r="C96" s="42" t="s">
        <v>200</v>
      </c>
      <c r="D96" s="42" t="s">
        <v>108</v>
      </c>
      <c r="E96" s="38">
        <v>0.5</v>
      </c>
      <c r="F96" s="38"/>
      <c r="G96" s="38">
        <v>0.59</v>
      </c>
      <c r="H96" s="38">
        <f t="shared" si="9"/>
        <v>0.29499999999999998</v>
      </c>
    </row>
    <row r="97" spans="1:8" x14ac:dyDescent="0.3">
      <c r="A97" s="42" t="s">
        <v>85</v>
      </c>
      <c r="B97" s="42" t="str">
        <f t="shared" si="6"/>
        <v>Low Intensity DevelopmentPermeable/Porous Pavement w/o Sand, Veg. - C/D soils, underdrain</v>
      </c>
      <c r="C97" s="42" t="s">
        <v>200</v>
      </c>
      <c r="D97" s="42" t="s">
        <v>110</v>
      </c>
      <c r="E97" s="38">
        <v>0.2</v>
      </c>
      <c r="F97" s="38"/>
      <c r="G97" s="38">
        <v>0.59</v>
      </c>
      <c r="H97" s="38">
        <f t="shared" si="9"/>
        <v>0.11799999999999999</v>
      </c>
    </row>
    <row r="98" spans="1:8" x14ac:dyDescent="0.3">
      <c r="A98" s="42" t="s">
        <v>85</v>
      </c>
      <c r="B98" s="42" t="str">
        <f t="shared" si="6"/>
        <v>Low Intensity DevelopmentPermeable/Porous Pavement w/Sand, Veg. - A/B soils, no underdrain</v>
      </c>
      <c r="C98" s="42" t="s">
        <v>200</v>
      </c>
      <c r="D98" s="42" t="s">
        <v>112</v>
      </c>
      <c r="E98" s="38">
        <v>0.85</v>
      </c>
      <c r="F98" s="38"/>
      <c r="G98" s="38">
        <v>0.59</v>
      </c>
      <c r="H98" s="38">
        <f t="shared" si="9"/>
        <v>0.50149999999999995</v>
      </c>
    </row>
    <row r="99" spans="1:8" x14ac:dyDescent="0.3">
      <c r="A99" s="42" t="s">
        <v>85</v>
      </c>
      <c r="B99" s="42" t="str">
        <f t="shared" si="6"/>
        <v>Low Intensity DevelopmentPermeable/Porous Pavement w/Sand, Veg. - A/B soils, underdrain</v>
      </c>
      <c r="C99" s="42" t="s">
        <v>200</v>
      </c>
      <c r="D99" s="42" t="s">
        <v>114</v>
      </c>
      <c r="E99" s="38">
        <v>0.75</v>
      </c>
      <c r="F99" s="38"/>
      <c r="G99" s="38">
        <v>0.59</v>
      </c>
      <c r="H99" s="38">
        <f t="shared" si="9"/>
        <v>0.4425</v>
      </c>
    </row>
    <row r="100" spans="1:8" x14ac:dyDescent="0.3">
      <c r="A100" s="42" t="s">
        <v>85</v>
      </c>
      <c r="B100" s="42" t="str">
        <f t="shared" si="6"/>
        <v>Low Intensity DevelopmentPermeable/Porous Pavement w/Sand, Veg. - C/D soils, underdrain</v>
      </c>
      <c r="C100" s="42" t="s">
        <v>200</v>
      </c>
      <c r="D100" s="42" t="s">
        <v>116</v>
      </c>
      <c r="E100" s="38">
        <v>0.2</v>
      </c>
      <c r="F100" s="38"/>
      <c r="G100" s="38">
        <v>0.59</v>
      </c>
      <c r="H100" s="38">
        <f t="shared" si="9"/>
        <v>0.11799999999999999</v>
      </c>
    </row>
    <row r="101" spans="1:8" x14ac:dyDescent="0.3">
      <c r="A101" s="42" t="s">
        <v>85</v>
      </c>
      <c r="B101" s="42" t="str">
        <f t="shared" si="6"/>
        <v>Low Intensity DevelopmentPlanter boxes/Stormwater Planters</v>
      </c>
      <c r="C101" s="42" t="s">
        <v>200</v>
      </c>
      <c r="D101" s="42" t="s">
        <v>118</v>
      </c>
      <c r="E101" s="38">
        <v>0.75</v>
      </c>
      <c r="F101" s="38"/>
      <c r="G101" s="38">
        <v>0.59</v>
      </c>
      <c r="H101" s="38">
        <f t="shared" si="9"/>
        <v>0.4425</v>
      </c>
    </row>
    <row r="102" spans="1:8" x14ac:dyDescent="0.3">
      <c r="A102" s="42" t="s">
        <v>85</v>
      </c>
      <c r="B102" s="42" t="str">
        <f t="shared" si="6"/>
        <v>Low Intensity DevelopmentRain Barrels and Cisterns</v>
      </c>
      <c r="C102" s="42" t="s">
        <v>200</v>
      </c>
      <c r="D102" s="42" t="s">
        <v>120</v>
      </c>
      <c r="E102" s="38">
        <v>0.75</v>
      </c>
      <c r="F102" s="38"/>
      <c r="G102" s="38">
        <v>0.59</v>
      </c>
      <c r="H102" s="38">
        <f t="shared" si="9"/>
        <v>0.4425</v>
      </c>
    </row>
    <row r="103" spans="1:8" x14ac:dyDescent="0.3">
      <c r="A103" s="42" t="s">
        <v>85</v>
      </c>
      <c r="B103" s="42" t="str">
        <f t="shared" si="6"/>
        <v>Low Intensity DevelopmentTree Planting</v>
      </c>
      <c r="C103" s="42" t="s">
        <v>200</v>
      </c>
      <c r="D103" s="42" t="s">
        <v>122</v>
      </c>
      <c r="E103" s="38"/>
      <c r="F103" s="38"/>
      <c r="G103" s="38">
        <v>0.59</v>
      </c>
      <c r="H103" s="38">
        <f>G103-$G438</f>
        <v>0.42999999999999994</v>
      </c>
    </row>
    <row r="104" spans="1:8" x14ac:dyDescent="0.3">
      <c r="A104" s="42" t="s">
        <v>85</v>
      </c>
      <c r="B104" s="42" t="str">
        <f t="shared" si="6"/>
        <v>Low Intensity DevelopmentVegetated Open Channels</v>
      </c>
      <c r="C104" s="42" t="s">
        <v>200</v>
      </c>
      <c r="D104" s="42" t="s">
        <v>124</v>
      </c>
      <c r="E104" s="38">
        <v>0.45</v>
      </c>
      <c r="F104" s="38"/>
      <c r="G104" s="38">
        <v>0.59</v>
      </c>
      <c r="H104" s="38">
        <f>G104*$E37</f>
        <v>0.26550000000000001</v>
      </c>
    </row>
    <row r="105" spans="1:8" x14ac:dyDescent="0.3">
      <c r="A105" s="42" t="s">
        <v>126</v>
      </c>
      <c r="B105" s="42" t="str">
        <f>C105&amp;D105</f>
        <v>Low Intensity DevelopmentBioswale</v>
      </c>
      <c r="C105" s="42" t="s">
        <v>200</v>
      </c>
      <c r="D105" s="42" t="s">
        <v>127</v>
      </c>
      <c r="E105" s="38">
        <v>0.75</v>
      </c>
      <c r="F105" s="38"/>
      <c r="G105" s="38">
        <v>0.59</v>
      </c>
      <c r="H105" s="38">
        <f>G105*$E38</f>
        <v>0.4425</v>
      </c>
    </row>
    <row r="106" spans="1:8" s="42" customFormat="1" x14ac:dyDescent="0.3">
      <c r="A106" s="42" t="s">
        <v>126</v>
      </c>
      <c r="B106" s="42" t="str">
        <f>C106&amp;D106</f>
        <v>Low Intensity DevelopmentRoadside Ditch Management</v>
      </c>
      <c r="C106" s="42" t="s">
        <v>200</v>
      </c>
      <c r="D106" s="42" t="s">
        <v>214</v>
      </c>
      <c r="E106" s="38"/>
      <c r="F106" s="38">
        <v>3.2000000000000001E-2</v>
      </c>
      <c r="G106" s="38"/>
      <c r="H106" s="38">
        <v>3.2000000000000001E-2</v>
      </c>
    </row>
    <row r="107" spans="1:8" x14ac:dyDescent="0.3">
      <c r="A107" s="42" t="s">
        <v>126</v>
      </c>
      <c r="B107" s="42" t="str">
        <f t="shared" si="6"/>
        <v>Low Intensity DevelopmentTerrace/Diversion Terrace</v>
      </c>
      <c r="C107" s="42" t="s">
        <v>200</v>
      </c>
      <c r="D107" s="42" t="s">
        <v>129</v>
      </c>
      <c r="E107" s="38">
        <v>0.1</v>
      </c>
      <c r="F107" s="38"/>
      <c r="G107" s="38">
        <v>0.59</v>
      </c>
      <c r="H107" s="38">
        <f t="shared" ref="H107:H122" si="10">G107*$E40</f>
        <v>5.8999999999999997E-2</v>
      </c>
    </row>
    <row r="108" spans="1:8" x14ac:dyDescent="0.3">
      <c r="A108" s="42" t="s">
        <v>131</v>
      </c>
      <c r="B108" s="42" t="str">
        <f t="shared" si="6"/>
        <v>Low Intensity DevelopmentFilter Strip Runoff Reduction</v>
      </c>
      <c r="C108" s="42" t="s">
        <v>200</v>
      </c>
      <c r="D108" s="42" t="s">
        <v>132</v>
      </c>
      <c r="E108" s="38">
        <v>0.54</v>
      </c>
      <c r="F108" s="38"/>
      <c r="G108" s="38">
        <v>0.59</v>
      </c>
      <c r="H108" s="38">
        <f t="shared" si="10"/>
        <v>0.31859999999999999</v>
      </c>
    </row>
    <row r="109" spans="1:8" x14ac:dyDescent="0.3">
      <c r="A109" s="42" t="s">
        <v>131</v>
      </c>
      <c r="B109" s="42" t="str">
        <f t="shared" si="6"/>
        <v>Low Intensity DevelopmentFiltering Practices/Underground Sand Filter</v>
      </c>
      <c r="C109" s="42" t="s">
        <v>200</v>
      </c>
      <c r="D109" s="42" t="s">
        <v>134</v>
      </c>
      <c r="E109" s="38">
        <v>0.6</v>
      </c>
      <c r="F109" s="38"/>
      <c r="G109" s="38">
        <v>0.59</v>
      </c>
      <c r="H109" s="38">
        <f t="shared" si="10"/>
        <v>0.35399999999999998</v>
      </c>
    </row>
    <row r="110" spans="1:8" x14ac:dyDescent="0.3">
      <c r="A110" s="42" t="s">
        <v>136</v>
      </c>
      <c r="B110" s="42" t="str">
        <f t="shared" si="6"/>
        <v>Low Intensity DevelopmentDry Well</v>
      </c>
      <c r="C110" s="42" t="s">
        <v>200</v>
      </c>
      <c r="D110" s="42" t="s">
        <v>137</v>
      </c>
      <c r="E110" s="38">
        <v>0.85</v>
      </c>
      <c r="F110" s="38"/>
      <c r="G110" s="38">
        <v>0.59</v>
      </c>
      <c r="H110" s="38">
        <f t="shared" si="10"/>
        <v>0.50149999999999995</v>
      </c>
    </row>
    <row r="111" spans="1:8" x14ac:dyDescent="0.3">
      <c r="A111" s="42" t="s">
        <v>136</v>
      </c>
      <c r="B111" s="42" t="str">
        <f t="shared" si="6"/>
        <v>Low Intensity Developmentinfiltration Basin</v>
      </c>
      <c r="C111" s="42" t="s">
        <v>200</v>
      </c>
      <c r="D111" s="42" t="s">
        <v>139</v>
      </c>
      <c r="E111" s="38">
        <v>0.85</v>
      </c>
      <c r="F111" s="38"/>
      <c r="G111" s="38">
        <v>0.59</v>
      </c>
      <c r="H111" s="38">
        <f t="shared" si="10"/>
        <v>0.50149999999999995</v>
      </c>
    </row>
    <row r="112" spans="1:8" x14ac:dyDescent="0.3">
      <c r="A112" s="42" t="s">
        <v>136</v>
      </c>
      <c r="B112" s="42" t="str">
        <f t="shared" si="6"/>
        <v>Low Intensity DevelopmentInfiltration Practices w/o Sand, Veg. - A/B soils, no underdrain</v>
      </c>
      <c r="C112" s="42" t="s">
        <v>200</v>
      </c>
      <c r="D112" s="42" t="s">
        <v>141</v>
      </c>
      <c r="E112" s="38">
        <v>0.85</v>
      </c>
      <c r="F112" s="38"/>
      <c r="G112" s="38">
        <v>0.59</v>
      </c>
      <c r="H112" s="38">
        <f t="shared" si="10"/>
        <v>0.50149999999999995</v>
      </c>
    </row>
    <row r="113" spans="1:8" x14ac:dyDescent="0.3">
      <c r="A113" s="42" t="s">
        <v>136</v>
      </c>
      <c r="B113" s="42" t="str">
        <f t="shared" si="6"/>
        <v>Low Intensity DevelopmentInfiltration Trench</v>
      </c>
      <c r="C113" s="42" t="s">
        <v>200</v>
      </c>
      <c r="D113" s="42" t="s">
        <v>143</v>
      </c>
      <c r="E113" s="38">
        <v>0.85</v>
      </c>
      <c r="F113" s="38"/>
      <c r="G113" s="38">
        <v>0.59</v>
      </c>
      <c r="H113" s="38">
        <f t="shared" si="10"/>
        <v>0.50149999999999995</v>
      </c>
    </row>
    <row r="114" spans="1:8" x14ac:dyDescent="0.3">
      <c r="A114" s="42" t="s">
        <v>136</v>
      </c>
      <c r="B114" s="42" t="str">
        <f t="shared" si="6"/>
        <v>Low Intensity DevelopmentSubsurface Drain</v>
      </c>
      <c r="C114" s="42" t="s">
        <v>200</v>
      </c>
      <c r="D114" s="42" t="s">
        <v>145</v>
      </c>
      <c r="E114" s="38">
        <v>0.85</v>
      </c>
      <c r="F114" s="38"/>
      <c r="G114" s="38">
        <v>0.59</v>
      </c>
      <c r="H114" s="38">
        <f t="shared" si="10"/>
        <v>0.50149999999999995</v>
      </c>
    </row>
    <row r="115" spans="1:8" x14ac:dyDescent="0.3">
      <c r="A115" s="42" t="s">
        <v>136</v>
      </c>
      <c r="B115" s="42" t="str">
        <f t="shared" si="6"/>
        <v>Low Intensity DevelopmentUnderground infiltration system</v>
      </c>
      <c r="C115" s="42" t="s">
        <v>200</v>
      </c>
      <c r="D115" s="42" t="s">
        <v>147</v>
      </c>
      <c r="E115" s="38">
        <v>0.85</v>
      </c>
      <c r="F115" s="38"/>
      <c r="G115" s="38">
        <v>0.59</v>
      </c>
      <c r="H115" s="38">
        <f t="shared" si="10"/>
        <v>0.50149999999999995</v>
      </c>
    </row>
    <row r="116" spans="1:8" x14ac:dyDescent="0.3">
      <c r="A116" s="42" t="s">
        <v>149</v>
      </c>
      <c r="B116" s="42" t="str">
        <f t="shared" si="6"/>
        <v>Low Intensity DevelopmentDry Extended Detention Ponds</v>
      </c>
      <c r="C116" s="42" t="s">
        <v>200</v>
      </c>
      <c r="D116" s="42" t="s">
        <v>150</v>
      </c>
      <c r="E116" s="38">
        <v>0.2</v>
      </c>
      <c r="F116" s="38"/>
      <c r="G116" s="38">
        <v>0.59</v>
      </c>
      <c r="H116" s="38">
        <f t="shared" si="10"/>
        <v>0.11799999999999999</v>
      </c>
    </row>
    <row r="117" spans="1:8" x14ac:dyDescent="0.3">
      <c r="A117" s="42" t="s">
        <v>149</v>
      </c>
      <c r="B117" s="42" t="str">
        <f t="shared" si="6"/>
        <v>Low Intensity DevelopmentWet Extended Detention Pond</v>
      </c>
      <c r="C117" s="42" t="s">
        <v>200</v>
      </c>
      <c r="D117" s="42" t="s">
        <v>152</v>
      </c>
      <c r="E117" s="38">
        <v>0.45</v>
      </c>
      <c r="F117" s="38"/>
      <c r="G117" s="38">
        <v>0.59</v>
      </c>
      <c r="H117" s="38">
        <f t="shared" si="10"/>
        <v>0.26550000000000001</v>
      </c>
    </row>
    <row r="118" spans="1:8" x14ac:dyDescent="0.3">
      <c r="A118" s="42" t="s">
        <v>149</v>
      </c>
      <c r="B118" s="42" t="str">
        <f t="shared" si="6"/>
        <v>Low Intensity DevelopmentSediment Basin</v>
      </c>
      <c r="C118" s="42" t="s">
        <v>200</v>
      </c>
      <c r="D118" s="42" t="s">
        <v>153</v>
      </c>
      <c r="E118" s="38">
        <v>0.1</v>
      </c>
      <c r="F118" s="38"/>
      <c r="G118" s="38">
        <v>0.59</v>
      </c>
      <c r="H118" s="38">
        <f t="shared" si="10"/>
        <v>5.8999999999999997E-2</v>
      </c>
    </row>
    <row r="119" spans="1:8" x14ac:dyDescent="0.3">
      <c r="A119" s="42" t="s">
        <v>149</v>
      </c>
      <c r="B119" s="42" t="str">
        <f t="shared" si="6"/>
        <v>Low Intensity DevelopmentStormwater Ponds</v>
      </c>
      <c r="C119" s="42" t="s">
        <v>200</v>
      </c>
      <c r="D119" s="42" t="s">
        <v>149</v>
      </c>
      <c r="E119" s="38">
        <v>0.45</v>
      </c>
      <c r="F119" s="38"/>
      <c r="G119" s="38">
        <v>0.59</v>
      </c>
      <c r="H119" s="38">
        <f t="shared" si="10"/>
        <v>0.26550000000000001</v>
      </c>
    </row>
    <row r="120" spans="1:8" x14ac:dyDescent="0.3">
      <c r="A120" s="42" t="s">
        <v>156</v>
      </c>
      <c r="B120" s="42" t="str">
        <f t="shared" si="6"/>
        <v>Low Intensity DevelopmentConstructed Wetland/Stormwater Wetland</v>
      </c>
      <c r="C120" s="42" t="s">
        <v>200</v>
      </c>
      <c r="D120" s="42" t="s">
        <v>157</v>
      </c>
      <c r="E120" s="38">
        <v>0.45</v>
      </c>
      <c r="F120" s="38"/>
      <c r="G120" s="38">
        <v>0.59</v>
      </c>
      <c r="H120" s="38">
        <f t="shared" si="10"/>
        <v>0.26550000000000001</v>
      </c>
    </row>
    <row r="121" spans="1:8" x14ac:dyDescent="0.3">
      <c r="A121" s="42" t="s">
        <v>156</v>
      </c>
      <c r="B121" s="42" t="str">
        <f t="shared" si="6"/>
        <v>Low Intensity DevelopmentWetland Creation, Shallow Wetland/Pond/Wetland System/Pocket Wetland</v>
      </c>
      <c r="C121" s="42" t="s">
        <v>200</v>
      </c>
      <c r="D121" s="42" t="s">
        <v>159</v>
      </c>
      <c r="E121" s="38">
        <v>0.45</v>
      </c>
      <c r="F121" s="38"/>
      <c r="G121" s="38">
        <v>0.59</v>
      </c>
      <c r="H121" s="38">
        <f t="shared" si="10"/>
        <v>0.26550000000000001</v>
      </c>
    </row>
    <row r="122" spans="1:8" x14ac:dyDescent="0.3">
      <c r="A122" s="42" t="s">
        <v>160</v>
      </c>
      <c r="B122" s="42" t="str">
        <f t="shared" si="6"/>
        <v xml:space="preserve">Low Intensity DevelopmentRiparian Forest Buffer </v>
      </c>
      <c r="C122" s="42" t="s">
        <v>200</v>
      </c>
      <c r="D122" s="42" t="s">
        <v>161</v>
      </c>
      <c r="E122" s="38">
        <v>0.42</v>
      </c>
      <c r="F122" s="38"/>
      <c r="G122" s="38">
        <v>0.59</v>
      </c>
      <c r="H122" s="38">
        <f t="shared" si="10"/>
        <v>0.24779999999999996</v>
      </c>
    </row>
    <row r="123" spans="1:8" x14ac:dyDescent="0.3">
      <c r="A123" s="42" t="s">
        <v>160</v>
      </c>
      <c r="B123" s="42" t="str">
        <f t="shared" si="6"/>
        <v>Low Intensity DevelopmentStream Restoration (feet)</v>
      </c>
      <c r="C123" s="42" t="s">
        <v>200</v>
      </c>
      <c r="D123" s="42" t="s">
        <v>163</v>
      </c>
      <c r="E123" s="38"/>
      <c r="F123" s="38">
        <v>6.8000000000000005E-2</v>
      </c>
      <c r="G123" s="38">
        <v>0.59</v>
      </c>
      <c r="H123" s="38">
        <v>6.8000000000000005E-2</v>
      </c>
    </row>
    <row r="124" spans="1:8" x14ac:dyDescent="0.3">
      <c r="A124" s="42" t="s">
        <v>160</v>
      </c>
      <c r="B124" s="42" t="str">
        <f t="shared" si="6"/>
        <v>Low Intensity DevelopmentWetland Rehabilitation</v>
      </c>
      <c r="C124" s="42" t="s">
        <v>200</v>
      </c>
      <c r="D124" s="42" t="s">
        <v>165</v>
      </c>
      <c r="E124" s="38">
        <v>0.4</v>
      </c>
      <c r="F124" s="38"/>
      <c r="G124" s="38">
        <v>0.59</v>
      </c>
      <c r="H124" s="38">
        <f t="shared" ref="H124:H135" si="11">G124*$E57</f>
        <v>0.23599999999999999</v>
      </c>
    </row>
    <row r="125" spans="1:8" x14ac:dyDescent="0.3">
      <c r="A125" s="42" t="s">
        <v>167</v>
      </c>
      <c r="B125" s="42" t="str">
        <f t="shared" si="6"/>
        <v>Low Intensity DevelopmentVacuum/Advanced Sweeping Technology - 1 pass/12 weeks</v>
      </c>
      <c r="C125" s="42" t="s">
        <v>200</v>
      </c>
      <c r="D125" s="42" t="s">
        <v>168</v>
      </c>
      <c r="E125" s="38">
        <v>0.01</v>
      </c>
      <c r="F125" s="38"/>
      <c r="G125" s="38">
        <v>0.59</v>
      </c>
      <c r="H125" s="38">
        <f t="shared" si="11"/>
        <v>5.8999999999999999E-3</v>
      </c>
    </row>
    <row r="126" spans="1:8" x14ac:dyDescent="0.3">
      <c r="A126" s="42" t="s">
        <v>167</v>
      </c>
      <c r="B126" s="42" t="str">
        <f t="shared" si="6"/>
        <v>Low Intensity DevelopmentVacuum/Advanced Sweeping Technology - 1 pass/2 weeks</v>
      </c>
      <c r="C126" s="42" t="s">
        <v>200</v>
      </c>
      <c r="D126" s="42" t="s">
        <v>170</v>
      </c>
      <c r="E126" s="38">
        <v>0.05</v>
      </c>
      <c r="F126" s="38"/>
      <c r="G126" s="38">
        <v>0.59</v>
      </c>
      <c r="H126" s="38">
        <f t="shared" si="11"/>
        <v>2.9499999999999998E-2</v>
      </c>
    </row>
    <row r="127" spans="1:8" x14ac:dyDescent="0.3">
      <c r="A127" s="42" t="s">
        <v>167</v>
      </c>
      <c r="B127" s="42" t="str">
        <f t="shared" si="6"/>
        <v>Low Intensity DevelopmentVacuum/Advanced Sweeping Technology - 1 pass/4 weeks</v>
      </c>
      <c r="C127" s="42" t="s">
        <v>200</v>
      </c>
      <c r="D127" s="42" t="s">
        <v>172</v>
      </c>
      <c r="E127" s="38">
        <v>0.03</v>
      </c>
      <c r="F127" s="38"/>
      <c r="G127" s="38">
        <v>0.59</v>
      </c>
      <c r="H127" s="38">
        <f t="shared" si="11"/>
        <v>1.7699999999999997E-2</v>
      </c>
    </row>
    <row r="128" spans="1:8" x14ac:dyDescent="0.3">
      <c r="A128" s="42" t="s">
        <v>167</v>
      </c>
      <c r="B128" s="42" t="str">
        <f t="shared" si="6"/>
        <v>Low Intensity DevelopmentVacuum/Advanced Sweeping Technology - 1 pass/8 weeks</v>
      </c>
      <c r="C128" s="42" t="s">
        <v>200</v>
      </c>
      <c r="D128" s="42" t="s">
        <v>174</v>
      </c>
      <c r="E128" s="38">
        <v>0.02</v>
      </c>
      <c r="F128" s="38"/>
      <c r="G128" s="38">
        <v>0.59</v>
      </c>
      <c r="H128" s="38">
        <f t="shared" si="11"/>
        <v>1.18E-2</v>
      </c>
    </row>
    <row r="129" spans="1:8" x14ac:dyDescent="0.3">
      <c r="A129" s="42" t="s">
        <v>167</v>
      </c>
      <c r="B129" s="42" t="str">
        <f t="shared" si="6"/>
        <v>Low Intensity DevelopmentVacuum/Advanced Sweeping Technology - 1 pass/week</v>
      </c>
      <c r="C129" s="42" t="s">
        <v>200</v>
      </c>
      <c r="D129" s="42" t="s">
        <v>176</v>
      </c>
      <c r="E129" s="38">
        <v>0.08</v>
      </c>
      <c r="F129" s="38"/>
      <c r="G129" s="38">
        <v>0.59</v>
      </c>
      <c r="H129" s="38">
        <f t="shared" si="11"/>
        <v>4.7199999999999999E-2</v>
      </c>
    </row>
    <row r="130" spans="1:8" x14ac:dyDescent="0.3">
      <c r="A130" s="42" t="s">
        <v>167</v>
      </c>
      <c r="B130" s="42" t="str">
        <f t="shared" si="6"/>
        <v>Low Intensity DevelopmentVacuum/Advanced Sweeping Technology - 2 pass/week</v>
      </c>
      <c r="C130" s="42" t="s">
        <v>200</v>
      </c>
      <c r="D130" s="42" t="s">
        <v>178</v>
      </c>
      <c r="E130" s="38">
        <v>0.1</v>
      </c>
      <c r="F130" s="38"/>
      <c r="G130" s="38">
        <v>0.59</v>
      </c>
      <c r="H130" s="38">
        <f t="shared" si="11"/>
        <v>5.8999999999999997E-2</v>
      </c>
    </row>
    <row r="131" spans="1:8" x14ac:dyDescent="0.3">
      <c r="A131" s="42" t="s">
        <v>167</v>
      </c>
      <c r="B131" s="42" t="str">
        <f t="shared" si="6"/>
        <v>Low Intensity DevelopmentVacuum/Advanced Sweeping Technology - fall 1 pass/1-2 weeks else monthly</v>
      </c>
      <c r="C131" s="42" t="s">
        <v>200</v>
      </c>
      <c r="D131" s="42" t="s">
        <v>180</v>
      </c>
      <c r="E131" s="38">
        <v>0.05</v>
      </c>
      <c r="F131" s="38"/>
      <c r="G131" s="38">
        <v>0.59</v>
      </c>
      <c r="H131" s="38">
        <f t="shared" si="11"/>
        <v>2.9499999999999998E-2</v>
      </c>
    </row>
    <row r="132" spans="1:8" x14ac:dyDescent="0.3">
      <c r="A132" s="42" t="s">
        <v>167</v>
      </c>
      <c r="B132" s="42" t="str">
        <f t="shared" si="6"/>
        <v>Low Intensity DevelopmentVacuum/Advanced Sweeping Technology - spring 1 pass/1-2 weeks else monthly</v>
      </c>
      <c r="C132" s="42" t="s">
        <v>200</v>
      </c>
      <c r="D132" s="42" t="s">
        <v>182</v>
      </c>
      <c r="E132" s="38">
        <v>0.04</v>
      </c>
      <c r="F132" s="38"/>
      <c r="G132" s="38">
        <v>0.59</v>
      </c>
      <c r="H132" s="38">
        <f t="shared" si="11"/>
        <v>2.3599999999999999E-2</v>
      </c>
    </row>
    <row r="133" spans="1:8" x14ac:dyDescent="0.3">
      <c r="A133" s="42" t="s">
        <v>184</v>
      </c>
      <c r="B133" s="42" t="str">
        <f t="shared" ref="B133:B197" si="12">C133&amp;D133</f>
        <v>Low Intensity DevelopmentNutrient Management Plan High Risk Lawn</v>
      </c>
      <c r="C133" s="42" t="s">
        <v>200</v>
      </c>
      <c r="D133" s="42" t="s">
        <v>185</v>
      </c>
      <c r="E133" s="38">
        <v>0.1</v>
      </c>
      <c r="F133" s="38"/>
      <c r="G133" s="38">
        <v>0.59</v>
      </c>
      <c r="H133" s="38">
        <f t="shared" si="11"/>
        <v>5.8999999999999997E-2</v>
      </c>
    </row>
    <row r="134" spans="1:8" x14ac:dyDescent="0.3">
      <c r="A134" s="42" t="s">
        <v>184</v>
      </c>
      <c r="B134" s="42" t="str">
        <f t="shared" si="12"/>
        <v>Low Intensity DevelopmentNutrient Management Plan Low Risk Lawn</v>
      </c>
      <c r="C134" s="42" t="s">
        <v>200</v>
      </c>
      <c r="D134" s="42" t="s">
        <v>187</v>
      </c>
      <c r="E134" s="38">
        <v>0.03</v>
      </c>
      <c r="F134" s="38"/>
      <c r="G134" s="38">
        <v>0.59</v>
      </c>
      <c r="H134" s="38">
        <f t="shared" si="11"/>
        <v>1.7699999999999997E-2</v>
      </c>
    </row>
    <row r="135" spans="1:8" x14ac:dyDescent="0.3">
      <c r="A135" s="42" t="s">
        <v>184</v>
      </c>
      <c r="B135" s="42" t="str">
        <f t="shared" si="12"/>
        <v>Low Intensity DevelopmentNutrient Management</v>
      </c>
      <c r="C135" s="42" t="s">
        <v>200</v>
      </c>
      <c r="D135" s="42" t="s">
        <v>65</v>
      </c>
      <c r="E135" s="38">
        <v>0.05</v>
      </c>
      <c r="F135" s="38"/>
      <c r="G135" s="38">
        <v>0.59</v>
      </c>
      <c r="H135" s="38">
        <f t="shared" si="11"/>
        <v>2.9499999999999998E-2</v>
      </c>
    </row>
    <row r="136" spans="1:8" x14ac:dyDescent="0.3">
      <c r="A136" s="42" t="s">
        <v>27</v>
      </c>
      <c r="B136" s="42" t="str">
        <f t="shared" si="12"/>
        <v>Medium Intensity DevelopmentBarnyard Runoff Control</v>
      </c>
      <c r="C136" s="42" t="s">
        <v>201</v>
      </c>
      <c r="D136" s="42" t="s">
        <v>51</v>
      </c>
      <c r="E136" s="38">
        <v>0.2</v>
      </c>
      <c r="F136" s="38"/>
      <c r="G136" s="38">
        <v>1.29</v>
      </c>
      <c r="H136" s="38">
        <f>G136*$E2</f>
        <v>0.25800000000000001</v>
      </c>
    </row>
    <row r="137" spans="1:8" x14ac:dyDescent="0.3">
      <c r="A137" s="42" t="s">
        <v>27</v>
      </c>
      <c r="B137" s="42" t="str">
        <f t="shared" si="12"/>
        <v>Medium Intensity DevelopmentConservation Tillage</v>
      </c>
      <c r="C137" s="42" t="s">
        <v>201</v>
      </c>
      <c r="D137" s="42" t="s">
        <v>54</v>
      </c>
      <c r="E137" s="38">
        <v>7.0000000000000007E-2</v>
      </c>
      <c r="F137" s="38"/>
      <c r="G137" s="38">
        <v>1.29</v>
      </c>
      <c r="H137" s="38">
        <f>G137*$E3</f>
        <v>9.0300000000000005E-2</v>
      </c>
    </row>
    <row r="138" spans="1:8" x14ac:dyDescent="0.3">
      <c r="A138" s="42" t="s">
        <v>27</v>
      </c>
      <c r="B138" s="42" t="str">
        <f t="shared" si="12"/>
        <v>Medium Intensity DevelopmentCover Crop</v>
      </c>
      <c r="C138" s="42" t="s">
        <v>201</v>
      </c>
      <c r="D138" s="42" t="s">
        <v>56</v>
      </c>
      <c r="E138" s="38">
        <v>7.0000000000000007E-2</v>
      </c>
      <c r="F138" s="38"/>
      <c r="G138" s="38">
        <v>1.29</v>
      </c>
      <c r="H138" s="38">
        <f>G138*$E4</f>
        <v>9.0300000000000005E-2</v>
      </c>
    </row>
    <row r="139" spans="1:8" x14ac:dyDescent="0.3">
      <c r="A139" s="42" t="s">
        <v>27</v>
      </c>
      <c r="B139" s="42" t="str">
        <f t="shared" si="12"/>
        <v>Medium Intensity DevelopmentDairy Precision Feeding</v>
      </c>
      <c r="C139" s="42" t="s">
        <v>201</v>
      </c>
      <c r="D139" s="42" t="s">
        <v>23</v>
      </c>
      <c r="E139" s="38"/>
      <c r="F139" s="38" t="s">
        <v>209</v>
      </c>
      <c r="G139" s="38">
        <v>1.29</v>
      </c>
      <c r="H139" s="38" t="s">
        <v>209</v>
      </c>
    </row>
    <row r="140" spans="1:8" x14ac:dyDescent="0.3">
      <c r="A140" s="42" t="s">
        <v>27</v>
      </c>
      <c r="B140" s="42" t="str">
        <f t="shared" si="12"/>
        <v>Medium Intensity DevelopmentRiparian Grass Buffer</v>
      </c>
      <c r="C140" s="42" t="s">
        <v>201</v>
      </c>
      <c r="D140" s="42" t="s">
        <v>60</v>
      </c>
      <c r="E140" s="38">
        <v>0.42</v>
      </c>
      <c r="F140" s="38"/>
      <c r="G140" s="38">
        <v>1.29</v>
      </c>
      <c r="H140" s="38">
        <f t="shared" ref="H140:H146" si="13">G140*$E6</f>
        <v>0.54179999999999995</v>
      </c>
    </row>
    <row r="141" spans="1:8" x14ac:dyDescent="0.3">
      <c r="A141" s="42" t="s">
        <v>27</v>
      </c>
      <c r="B141" s="42" t="str">
        <f t="shared" si="12"/>
        <v>Medium Intensity DevelopmentLoafing Lot Management</v>
      </c>
      <c r="C141" s="42" t="s">
        <v>201</v>
      </c>
      <c r="D141" s="42" t="s">
        <v>63</v>
      </c>
      <c r="E141" s="38">
        <v>0.2</v>
      </c>
      <c r="F141" s="38"/>
      <c r="G141" s="38">
        <v>1.29</v>
      </c>
      <c r="H141" s="38">
        <f t="shared" si="13"/>
        <v>0.25800000000000001</v>
      </c>
    </row>
    <row r="142" spans="1:8" x14ac:dyDescent="0.3">
      <c r="A142" s="42" t="s">
        <v>27</v>
      </c>
      <c r="B142" s="42" t="str">
        <f t="shared" si="12"/>
        <v>Medium Intensity DevelopmentNutrient Management</v>
      </c>
      <c r="C142" s="42" t="s">
        <v>201</v>
      </c>
      <c r="D142" s="42" t="s">
        <v>65</v>
      </c>
      <c r="E142" s="38">
        <v>0.21</v>
      </c>
      <c r="F142" s="38"/>
      <c r="G142" s="38">
        <v>1.29</v>
      </c>
      <c r="H142" s="38">
        <f t="shared" si="13"/>
        <v>0.27089999999999997</v>
      </c>
    </row>
    <row r="143" spans="1:8" x14ac:dyDescent="0.3">
      <c r="A143" s="42" t="s">
        <v>27</v>
      </c>
      <c r="B143" s="42" t="str">
        <f t="shared" si="12"/>
        <v>Medium Intensity DevelopmentOff Stream Watering without Fencing</v>
      </c>
      <c r="C143" s="42" t="s">
        <v>201</v>
      </c>
      <c r="D143" s="42" t="s">
        <v>67</v>
      </c>
      <c r="E143" s="38">
        <v>0.08</v>
      </c>
      <c r="F143" s="38"/>
      <c r="G143" s="38">
        <v>1.29</v>
      </c>
      <c r="H143" s="38">
        <f t="shared" si="13"/>
        <v>0.1032</v>
      </c>
    </row>
    <row r="144" spans="1:8" x14ac:dyDescent="0.3">
      <c r="A144" s="42" t="s">
        <v>27</v>
      </c>
      <c r="B144" s="42" t="str">
        <f t="shared" si="12"/>
        <v>Medium Intensity DevelopmentPrecision Intensive Rotational/Prescribed Grazing</v>
      </c>
      <c r="C144" s="42" t="s">
        <v>201</v>
      </c>
      <c r="D144" s="42" t="s">
        <v>69</v>
      </c>
      <c r="E144" s="38">
        <v>0.24</v>
      </c>
      <c r="F144" s="38"/>
      <c r="G144" s="38">
        <v>1.29</v>
      </c>
      <c r="H144" s="38">
        <f t="shared" si="13"/>
        <v>0.30959999999999999</v>
      </c>
    </row>
    <row r="145" spans="1:8" x14ac:dyDescent="0.3">
      <c r="A145" s="42" t="s">
        <v>27</v>
      </c>
      <c r="B145" s="42" t="str">
        <f t="shared" si="12"/>
        <v>Medium Intensity DevelopmentRiparian Forest Buffer</v>
      </c>
      <c r="C145" s="42" t="s">
        <v>201</v>
      </c>
      <c r="D145" s="42" t="s">
        <v>71</v>
      </c>
      <c r="E145" s="38">
        <v>0.42</v>
      </c>
      <c r="F145" s="38"/>
      <c r="G145" s="38">
        <v>1.29</v>
      </c>
      <c r="H145" s="38">
        <f t="shared" si="13"/>
        <v>0.54179999999999995</v>
      </c>
    </row>
    <row r="146" spans="1:8" x14ac:dyDescent="0.3">
      <c r="A146" s="42" t="s">
        <v>27</v>
      </c>
      <c r="B146" s="42" t="str">
        <f t="shared" si="12"/>
        <v>Medium Intensity DevelopmentSoil Conservation and Water Quality Plans</v>
      </c>
      <c r="C146" s="42" t="s">
        <v>201</v>
      </c>
      <c r="D146" s="42" t="s">
        <v>73</v>
      </c>
      <c r="E146" s="38">
        <v>0.15</v>
      </c>
      <c r="F146" s="38"/>
      <c r="G146" s="38">
        <v>1.29</v>
      </c>
      <c r="H146" s="38">
        <f t="shared" si="13"/>
        <v>0.19350000000000001</v>
      </c>
    </row>
    <row r="147" spans="1:8" x14ac:dyDescent="0.3">
      <c r="A147" s="42" t="s">
        <v>27</v>
      </c>
      <c r="B147" s="42" t="str">
        <f t="shared" si="12"/>
        <v xml:space="preserve">Medium Intensity DevelopmentTree Planting </v>
      </c>
      <c r="C147" s="42" t="s">
        <v>201</v>
      </c>
      <c r="D147" s="42" t="s">
        <v>75</v>
      </c>
      <c r="E147" s="38"/>
      <c r="F147" s="38"/>
      <c r="G147" s="38">
        <v>1.29</v>
      </c>
      <c r="H147" s="38">
        <f>G147-$G415</f>
        <v>1.1300000000000001</v>
      </c>
    </row>
    <row r="148" spans="1:8" x14ac:dyDescent="0.3">
      <c r="A148" s="42" t="s">
        <v>27</v>
      </c>
      <c r="B148" s="42" t="str">
        <f t="shared" si="12"/>
        <v>Medium Intensity DevelopmentWaste Storage Facility</v>
      </c>
      <c r="C148" s="42" t="s">
        <v>201</v>
      </c>
      <c r="D148" s="42" t="s">
        <v>79</v>
      </c>
      <c r="E148" s="38">
        <v>0.21</v>
      </c>
      <c r="F148" s="38"/>
      <c r="G148" s="38">
        <v>1.29</v>
      </c>
      <c r="H148" s="38">
        <f>G148*$E14</f>
        <v>0.27089999999999997</v>
      </c>
    </row>
    <row r="149" spans="1:8" x14ac:dyDescent="0.3">
      <c r="A149" s="42" t="s">
        <v>27</v>
      </c>
      <c r="B149" s="42" t="str">
        <f t="shared" si="12"/>
        <v>Medium Intensity DevelopmentWaste Management System</v>
      </c>
      <c r="C149" s="42" t="s">
        <v>201</v>
      </c>
      <c r="D149" s="42" t="s">
        <v>208</v>
      </c>
      <c r="E149" s="38"/>
      <c r="F149" s="38">
        <v>3.85</v>
      </c>
      <c r="G149" s="38"/>
      <c r="H149" s="38">
        <v>3.85</v>
      </c>
    </row>
    <row r="150" spans="1:8" x14ac:dyDescent="0.3">
      <c r="A150" s="42" t="s">
        <v>27</v>
      </c>
      <c r="B150" s="42" t="str">
        <f t="shared" si="12"/>
        <v>Medium Intensity DevelopmentWetland Enhancement</v>
      </c>
      <c r="C150" s="42" t="s">
        <v>201</v>
      </c>
      <c r="D150" s="42" t="s">
        <v>81</v>
      </c>
      <c r="E150" s="38">
        <v>0.32</v>
      </c>
      <c r="F150" s="38"/>
      <c r="G150" s="38">
        <v>1.29</v>
      </c>
      <c r="H150" s="38">
        <f t="shared" ref="H150:H156" si="14">G150*$E16</f>
        <v>0.4128</v>
      </c>
    </row>
    <row r="151" spans="1:8" x14ac:dyDescent="0.3">
      <c r="A151" s="42" t="s">
        <v>27</v>
      </c>
      <c r="B151" s="42" t="str">
        <f t="shared" si="12"/>
        <v>Medium Intensity DevelopmentWetland Restoration/Creation</v>
      </c>
      <c r="C151" s="42" t="s">
        <v>201</v>
      </c>
      <c r="D151" s="42" t="s">
        <v>83</v>
      </c>
      <c r="E151" s="38">
        <v>0.4</v>
      </c>
      <c r="F151" s="38"/>
      <c r="G151" s="38">
        <v>1.29</v>
      </c>
      <c r="H151" s="38">
        <f t="shared" si="14"/>
        <v>0.51600000000000001</v>
      </c>
    </row>
    <row r="152" spans="1:8" x14ac:dyDescent="0.3">
      <c r="A152" s="42" t="s">
        <v>85</v>
      </c>
      <c r="B152" s="42" t="str">
        <f t="shared" si="12"/>
        <v>Medium Intensity DevelopmentBioretention/raingardens - A/B soils, no underdrain</v>
      </c>
      <c r="C152" s="42" t="s">
        <v>201</v>
      </c>
      <c r="D152" s="42" t="s">
        <v>86</v>
      </c>
      <c r="E152" s="38">
        <v>0.85</v>
      </c>
      <c r="F152" s="38"/>
      <c r="G152" s="38">
        <v>1.29</v>
      </c>
      <c r="H152" s="38">
        <f t="shared" si="14"/>
        <v>1.0965</v>
      </c>
    </row>
    <row r="153" spans="1:8" x14ac:dyDescent="0.3">
      <c r="A153" s="42" t="s">
        <v>85</v>
      </c>
      <c r="B153" s="42" t="str">
        <f t="shared" si="12"/>
        <v>Medium Intensity DevelopmentBioretention/raingardens - A/B soils, underdrain</v>
      </c>
      <c r="C153" s="42" t="s">
        <v>201</v>
      </c>
      <c r="D153" s="42" t="s">
        <v>88</v>
      </c>
      <c r="E153" s="38">
        <v>0.75</v>
      </c>
      <c r="F153" s="38"/>
      <c r="G153" s="38">
        <v>1.29</v>
      </c>
      <c r="H153" s="38">
        <f t="shared" si="14"/>
        <v>0.96750000000000003</v>
      </c>
    </row>
    <row r="154" spans="1:8" x14ac:dyDescent="0.3">
      <c r="A154" s="42" t="s">
        <v>85</v>
      </c>
      <c r="B154" s="42" t="str">
        <f t="shared" si="12"/>
        <v>Medium Intensity DevelopmentBioretention/raingardens - C/D soils, underdrain</v>
      </c>
      <c r="C154" s="42" t="s">
        <v>201</v>
      </c>
      <c r="D154" s="42" t="s">
        <v>90</v>
      </c>
      <c r="E154" s="38">
        <v>0.45</v>
      </c>
      <c r="F154" s="38"/>
      <c r="G154" s="38">
        <v>1.29</v>
      </c>
      <c r="H154" s="38">
        <f t="shared" si="14"/>
        <v>0.58050000000000002</v>
      </c>
    </row>
    <row r="155" spans="1:8" x14ac:dyDescent="0.3">
      <c r="A155" s="42" t="s">
        <v>85</v>
      </c>
      <c r="B155" s="42" t="str">
        <f t="shared" si="12"/>
        <v>Medium Intensity DevelopmentDisconnection of Rooftop Runoff</v>
      </c>
      <c r="C155" s="42" t="s">
        <v>201</v>
      </c>
      <c r="D155" s="42" t="s">
        <v>92</v>
      </c>
      <c r="E155" s="38">
        <v>0.75</v>
      </c>
      <c r="F155" s="38"/>
      <c r="G155" s="38">
        <v>1.29</v>
      </c>
      <c r="H155" s="38">
        <f t="shared" si="14"/>
        <v>0.96750000000000003</v>
      </c>
    </row>
    <row r="156" spans="1:8" x14ac:dyDescent="0.3">
      <c r="A156" s="42" t="s">
        <v>85</v>
      </c>
      <c r="B156" s="42" t="str">
        <f t="shared" si="12"/>
        <v>Medium Intensity DevelopmentVegetated Filter Strip</v>
      </c>
      <c r="C156" s="42" t="s">
        <v>201</v>
      </c>
      <c r="D156" s="42" t="s">
        <v>94</v>
      </c>
      <c r="E156" s="38">
        <v>0.42</v>
      </c>
      <c r="F156" s="38"/>
      <c r="G156" s="38">
        <v>1.29</v>
      </c>
      <c r="H156" s="38">
        <f t="shared" si="14"/>
        <v>0.54179999999999995</v>
      </c>
    </row>
    <row r="157" spans="1:8" x14ac:dyDescent="0.3">
      <c r="A157" s="42" t="s">
        <v>85</v>
      </c>
      <c r="B157" s="42" t="str">
        <f t="shared" si="12"/>
        <v>Medium Intensity DevelopmentForest Planting</v>
      </c>
      <c r="C157" s="42" t="s">
        <v>201</v>
      </c>
      <c r="D157" s="42" t="s">
        <v>96</v>
      </c>
      <c r="E157" s="38"/>
      <c r="F157" s="38"/>
      <c r="G157" s="38">
        <v>1.29</v>
      </c>
      <c r="H157" s="38">
        <f>G157-$G425</f>
        <v>1.1300000000000001</v>
      </c>
    </row>
    <row r="158" spans="1:8" x14ac:dyDescent="0.3">
      <c r="A158" s="42" t="s">
        <v>85</v>
      </c>
      <c r="B158" s="42" t="str">
        <f t="shared" si="12"/>
        <v>Medium Intensity DevelopmentVegetated Swale</v>
      </c>
      <c r="C158" s="42" t="s">
        <v>201</v>
      </c>
      <c r="D158" s="42" t="s">
        <v>98</v>
      </c>
      <c r="E158" s="38">
        <v>0.42</v>
      </c>
      <c r="F158" s="38"/>
      <c r="G158" s="38">
        <v>1.29</v>
      </c>
      <c r="H158" s="38">
        <f t="shared" ref="H158:H169" si="15">G158*$E24</f>
        <v>0.54179999999999995</v>
      </c>
    </row>
    <row r="159" spans="1:8" x14ac:dyDescent="0.3">
      <c r="A159" s="42" t="s">
        <v>85</v>
      </c>
      <c r="B159" s="42" t="str">
        <f t="shared" si="12"/>
        <v>Medium Intensity DevelopmentGrassed Waterway</v>
      </c>
      <c r="C159" s="42" t="s">
        <v>201</v>
      </c>
      <c r="D159" s="42" t="s">
        <v>100</v>
      </c>
      <c r="E159" s="38">
        <v>0.42</v>
      </c>
      <c r="F159" s="38"/>
      <c r="G159" s="38">
        <v>1.29</v>
      </c>
      <c r="H159" s="38">
        <f t="shared" si="15"/>
        <v>0.54179999999999995</v>
      </c>
    </row>
    <row r="160" spans="1:8" x14ac:dyDescent="0.3">
      <c r="A160" s="42" t="s">
        <v>85</v>
      </c>
      <c r="B160" s="42" t="str">
        <f t="shared" si="12"/>
        <v>Medium Intensity DevelopmentGreen roof system</v>
      </c>
      <c r="C160" s="42" t="s">
        <v>201</v>
      </c>
      <c r="D160" s="42" t="s">
        <v>102</v>
      </c>
      <c r="E160" s="38">
        <v>0.45</v>
      </c>
      <c r="F160" s="38"/>
      <c r="G160" s="38">
        <v>1.29</v>
      </c>
      <c r="H160" s="38">
        <f t="shared" si="15"/>
        <v>0.58050000000000002</v>
      </c>
    </row>
    <row r="161" spans="1:8" x14ac:dyDescent="0.3">
      <c r="A161" s="42" t="s">
        <v>85</v>
      </c>
      <c r="B161" s="42" t="str">
        <f t="shared" si="12"/>
        <v>Medium Intensity DevelopmentImpervious Disconnection to amended soils</v>
      </c>
      <c r="C161" s="42" t="s">
        <v>201</v>
      </c>
      <c r="D161" s="42" t="s">
        <v>104</v>
      </c>
      <c r="E161" s="38">
        <v>0.15</v>
      </c>
      <c r="F161" s="38"/>
      <c r="G161" s="38">
        <v>1.29</v>
      </c>
      <c r="H161" s="38">
        <f t="shared" si="15"/>
        <v>0.19350000000000001</v>
      </c>
    </row>
    <row r="162" spans="1:8" x14ac:dyDescent="0.3">
      <c r="A162" s="42" t="s">
        <v>85</v>
      </c>
      <c r="B162" s="42" t="str">
        <f t="shared" si="12"/>
        <v>Medium Intensity DevelopmentPermeable/Porous Pavement w/o Sand, Veg. - A/B soils, no underdrain</v>
      </c>
      <c r="C162" s="42" t="s">
        <v>201</v>
      </c>
      <c r="D162" s="42" t="s">
        <v>106</v>
      </c>
      <c r="E162" s="38">
        <v>0.8</v>
      </c>
      <c r="F162" s="38"/>
      <c r="G162" s="38">
        <v>1.29</v>
      </c>
      <c r="H162" s="38">
        <f t="shared" si="15"/>
        <v>1.032</v>
      </c>
    </row>
    <row r="163" spans="1:8" x14ac:dyDescent="0.3">
      <c r="A163" s="42" t="s">
        <v>85</v>
      </c>
      <c r="B163" s="42" t="str">
        <f t="shared" si="12"/>
        <v>Medium Intensity DevelopmentPermeable/Porous Pavement w/o Sand, Veg. - A/B soils, underdrain</v>
      </c>
      <c r="C163" s="42" t="s">
        <v>201</v>
      </c>
      <c r="D163" s="42" t="s">
        <v>108</v>
      </c>
      <c r="E163" s="38">
        <v>0.5</v>
      </c>
      <c r="F163" s="38"/>
      <c r="G163" s="38">
        <v>1.29</v>
      </c>
      <c r="H163" s="38">
        <f t="shared" si="15"/>
        <v>0.64500000000000002</v>
      </c>
    </row>
    <row r="164" spans="1:8" x14ac:dyDescent="0.3">
      <c r="A164" s="42" t="s">
        <v>85</v>
      </c>
      <c r="B164" s="42" t="str">
        <f t="shared" si="12"/>
        <v>Medium Intensity DevelopmentPermeable/Porous Pavement w/o Sand, Veg. - C/D soils, underdrain</v>
      </c>
      <c r="C164" s="42" t="s">
        <v>201</v>
      </c>
      <c r="D164" s="42" t="s">
        <v>110</v>
      </c>
      <c r="E164" s="38">
        <v>0.2</v>
      </c>
      <c r="F164" s="38"/>
      <c r="G164" s="38">
        <v>1.29</v>
      </c>
      <c r="H164" s="38">
        <f t="shared" si="15"/>
        <v>0.25800000000000001</v>
      </c>
    </row>
    <row r="165" spans="1:8" x14ac:dyDescent="0.3">
      <c r="A165" s="42" t="s">
        <v>85</v>
      </c>
      <c r="B165" s="42" t="str">
        <f t="shared" si="12"/>
        <v>Medium Intensity DevelopmentPermeable/Porous Pavement w/Sand, Veg. - A/B soils, no underdrain</v>
      </c>
      <c r="C165" s="42" t="s">
        <v>201</v>
      </c>
      <c r="D165" s="42" t="s">
        <v>112</v>
      </c>
      <c r="E165" s="38">
        <v>0.85</v>
      </c>
      <c r="F165" s="38"/>
      <c r="G165" s="38">
        <v>1.29</v>
      </c>
      <c r="H165" s="38">
        <f t="shared" si="15"/>
        <v>1.0965</v>
      </c>
    </row>
    <row r="166" spans="1:8" x14ac:dyDescent="0.3">
      <c r="A166" s="42" t="s">
        <v>85</v>
      </c>
      <c r="B166" s="42" t="str">
        <f t="shared" si="12"/>
        <v>Medium Intensity DevelopmentPermeable/Porous Pavement w/Sand, Veg. - A/B soils, underdrain</v>
      </c>
      <c r="C166" s="42" t="s">
        <v>201</v>
      </c>
      <c r="D166" s="42" t="s">
        <v>114</v>
      </c>
      <c r="E166" s="38">
        <v>0.75</v>
      </c>
      <c r="F166" s="38"/>
      <c r="G166" s="38">
        <v>1.29</v>
      </c>
      <c r="H166" s="38">
        <f t="shared" si="15"/>
        <v>0.96750000000000003</v>
      </c>
    </row>
    <row r="167" spans="1:8" x14ac:dyDescent="0.3">
      <c r="A167" s="42" t="s">
        <v>85</v>
      </c>
      <c r="B167" s="42" t="str">
        <f t="shared" si="12"/>
        <v>Medium Intensity DevelopmentPermeable/Porous Pavement w/Sand, Veg. - C/D soils, underdrain</v>
      </c>
      <c r="C167" s="42" t="s">
        <v>201</v>
      </c>
      <c r="D167" s="42" t="s">
        <v>116</v>
      </c>
      <c r="E167" s="38">
        <v>0.2</v>
      </c>
      <c r="F167" s="38"/>
      <c r="G167" s="38">
        <v>1.29</v>
      </c>
      <c r="H167" s="38">
        <f t="shared" si="15"/>
        <v>0.25800000000000001</v>
      </c>
    </row>
    <row r="168" spans="1:8" x14ac:dyDescent="0.3">
      <c r="A168" s="42" t="s">
        <v>85</v>
      </c>
      <c r="B168" s="42" t="str">
        <f t="shared" si="12"/>
        <v>Medium Intensity DevelopmentPlanter boxes/Stormwater Planters</v>
      </c>
      <c r="C168" s="42" t="s">
        <v>201</v>
      </c>
      <c r="D168" s="42" t="s">
        <v>118</v>
      </c>
      <c r="E168" s="38">
        <v>0.75</v>
      </c>
      <c r="F168" s="38"/>
      <c r="G168" s="38">
        <v>1.29</v>
      </c>
      <c r="H168" s="38">
        <f t="shared" si="15"/>
        <v>0.96750000000000003</v>
      </c>
    </row>
    <row r="169" spans="1:8" x14ac:dyDescent="0.3">
      <c r="A169" s="42" t="s">
        <v>85</v>
      </c>
      <c r="B169" s="42" t="str">
        <f t="shared" si="12"/>
        <v>Medium Intensity DevelopmentRain Barrels and Cisterns</v>
      </c>
      <c r="C169" s="42" t="s">
        <v>201</v>
      </c>
      <c r="D169" s="42" t="s">
        <v>120</v>
      </c>
      <c r="E169" s="38">
        <v>0.75</v>
      </c>
      <c r="F169" s="38"/>
      <c r="G169" s="38">
        <v>1.29</v>
      </c>
      <c r="H169" s="38">
        <f t="shared" si="15"/>
        <v>0.96750000000000003</v>
      </c>
    </row>
    <row r="170" spans="1:8" x14ac:dyDescent="0.3">
      <c r="A170" s="42" t="s">
        <v>85</v>
      </c>
      <c r="B170" s="42" t="str">
        <f t="shared" si="12"/>
        <v>Medium Intensity DevelopmentTree Planting</v>
      </c>
      <c r="C170" s="42" t="s">
        <v>201</v>
      </c>
      <c r="D170" s="42" t="s">
        <v>122</v>
      </c>
      <c r="E170" s="38"/>
      <c r="F170" s="38"/>
      <c r="G170" s="38">
        <v>1.29</v>
      </c>
      <c r="H170" s="38">
        <f>G170-$G438</f>
        <v>1.1300000000000001</v>
      </c>
    </row>
    <row r="171" spans="1:8" x14ac:dyDescent="0.3">
      <c r="A171" s="42" t="s">
        <v>85</v>
      </c>
      <c r="B171" s="42" t="str">
        <f t="shared" si="12"/>
        <v>Medium Intensity DevelopmentVegetated Open Channels</v>
      </c>
      <c r="C171" s="42" t="s">
        <v>201</v>
      </c>
      <c r="D171" s="42" t="s">
        <v>124</v>
      </c>
      <c r="E171" s="38">
        <v>0.45</v>
      </c>
      <c r="F171" s="38"/>
      <c r="G171" s="38">
        <v>1.29</v>
      </c>
      <c r="H171" s="38">
        <f>G171*$E37</f>
        <v>0.58050000000000002</v>
      </c>
    </row>
    <row r="172" spans="1:8" x14ac:dyDescent="0.3">
      <c r="A172" s="42" t="s">
        <v>126</v>
      </c>
      <c r="B172" s="42" t="str">
        <f t="shared" si="12"/>
        <v>Medium Intensity DevelopmentBioswale</v>
      </c>
      <c r="C172" s="42" t="s">
        <v>201</v>
      </c>
      <c r="D172" s="42" t="s">
        <v>127</v>
      </c>
      <c r="E172" s="38">
        <v>0.75</v>
      </c>
      <c r="F172" s="38"/>
      <c r="G172" s="38">
        <v>1.29</v>
      </c>
      <c r="H172" s="38">
        <f>G172*$E38</f>
        <v>0.96750000000000003</v>
      </c>
    </row>
    <row r="173" spans="1:8" s="42" customFormat="1" x14ac:dyDescent="0.3">
      <c r="A173" s="42" t="s">
        <v>126</v>
      </c>
      <c r="B173" s="42" t="str">
        <f>C173&amp;D173</f>
        <v>Medium Intensity DevelopmentRoadside Ditch Management</v>
      </c>
      <c r="C173" s="42" t="s">
        <v>201</v>
      </c>
      <c r="D173" s="42" t="s">
        <v>214</v>
      </c>
      <c r="E173" s="38"/>
      <c r="F173" s="38">
        <v>3.2000000000000001E-2</v>
      </c>
      <c r="G173" s="38"/>
      <c r="H173" s="38">
        <v>3.2000000000000001E-2</v>
      </c>
    </row>
    <row r="174" spans="1:8" x14ac:dyDescent="0.3">
      <c r="A174" s="42" t="s">
        <v>126</v>
      </c>
      <c r="B174" s="42" t="str">
        <f t="shared" si="12"/>
        <v>Medium Intensity DevelopmentTerrace/Diversion Terrace</v>
      </c>
      <c r="C174" s="42" t="s">
        <v>201</v>
      </c>
      <c r="D174" s="42" t="s">
        <v>129</v>
      </c>
      <c r="E174" s="38">
        <v>0.1</v>
      </c>
      <c r="F174" s="38"/>
      <c r="G174" s="38">
        <v>1.29</v>
      </c>
      <c r="H174" s="38">
        <f t="shared" ref="H174:H189" si="16">G174*$E40</f>
        <v>0.129</v>
      </c>
    </row>
    <row r="175" spans="1:8" x14ac:dyDescent="0.3">
      <c r="A175" s="42" t="s">
        <v>131</v>
      </c>
      <c r="B175" s="42" t="str">
        <f t="shared" si="12"/>
        <v>Medium Intensity DevelopmentFilter Strip Runoff Reduction</v>
      </c>
      <c r="C175" s="42" t="s">
        <v>201</v>
      </c>
      <c r="D175" s="42" t="s">
        <v>132</v>
      </c>
      <c r="E175" s="38">
        <v>0.54</v>
      </c>
      <c r="F175" s="38"/>
      <c r="G175" s="38">
        <v>1.29</v>
      </c>
      <c r="H175" s="38">
        <f t="shared" si="16"/>
        <v>0.69660000000000011</v>
      </c>
    </row>
    <row r="176" spans="1:8" x14ac:dyDescent="0.3">
      <c r="A176" s="42" t="s">
        <v>131</v>
      </c>
      <c r="B176" s="42" t="str">
        <f t="shared" si="12"/>
        <v>Medium Intensity DevelopmentFiltering Practices/Underground Sand Filter</v>
      </c>
      <c r="C176" s="42" t="s">
        <v>201</v>
      </c>
      <c r="D176" s="42" t="s">
        <v>134</v>
      </c>
      <c r="E176" s="38">
        <v>0.6</v>
      </c>
      <c r="F176" s="38"/>
      <c r="G176" s="38">
        <v>1.29</v>
      </c>
      <c r="H176" s="38">
        <f t="shared" si="16"/>
        <v>0.77400000000000002</v>
      </c>
    </row>
    <row r="177" spans="1:8" x14ac:dyDescent="0.3">
      <c r="A177" s="42" t="s">
        <v>136</v>
      </c>
      <c r="B177" s="42" t="str">
        <f t="shared" si="12"/>
        <v>Medium Intensity DevelopmentDry Well</v>
      </c>
      <c r="C177" s="42" t="s">
        <v>201</v>
      </c>
      <c r="D177" s="42" t="s">
        <v>137</v>
      </c>
      <c r="E177" s="38">
        <v>0.85</v>
      </c>
      <c r="F177" s="38"/>
      <c r="G177" s="38">
        <v>1.29</v>
      </c>
      <c r="H177" s="38">
        <f t="shared" si="16"/>
        <v>1.0965</v>
      </c>
    </row>
    <row r="178" spans="1:8" x14ac:dyDescent="0.3">
      <c r="A178" s="42" t="s">
        <v>136</v>
      </c>
      <c r="B178" s="42" t="str">
        <f t="shared" si="12"/>
        <v>Medium Intensity Developmentinfiltration Basin</v>
      </c>
      <c r="C178" s="42" t="s">
        <v>201</v>
      </c>
      <c r="D178" s="42" t="s">
        <v>139</v>
      </c>
      <c r="E178" s="38">
        <v>0.85</v>
      </c>
      <c r="F178" s="38"/>
      <c r="G178" s="38">
        <v>1.29</v>
      </c>
      <c r="H178" s="38">
        <f t="shared" si="16"/>
        <v>1.0965</v>
      </c>
    </row>
    <row r="179" spans="1:8" x14ac:dyDescent="0.3">
      <c r="A179" s="42" t="s">
        <v>136</v>
      </c>
      <c r="B179" s="42" t="str">
        <f t="shared" si="12"/>
        <v>Medium Intensity DevelopmentInfiltration Practices w/o Sand, Veg. - A/B soils, no underdrain</v>
      </c>
      <c r="C179" s="42" t="s">
        <v>201</v>
      </c>
      <c r="D179" s="42" t="s">
        <v>141</v>
      </c>
      <c r="E179" s="38">
        <v>0.85</v>
      </c>
      <c r="F179" s="38"/>
      <c r="G179" s="38">
        <v>1.29</v>
      </c>
      <c r="H179" s="38">
        <f t="shared" si="16"/>
        <v>1.0965</v>
      </c>
    </row>
    <row r="180" spans="1:8" x14ac:dyDescent="0.3">
      <c r="A180" s="42" t="s">
        <v>136</v>
      </c>
      <c r="B180" s="42" t="str">
        <f t="shared" si="12"/>
        <v>Medium Intensity DevelopmentInfiltration Trench</v>
      </c>
      <c r="C180" s="42" t="s">
        <v>201</v>
      </c>
      <c r="D180" s="42" t="s">
        <v>143</v>
      </c>
      <c r="E180" s="38">
        <v>0.85</v>
      </c>
      <c r="F180" s="38"/>
      <c r="G180" s="38">
        <v>1.29</v>
      </c>
      <c r="H180" s="38">
        <f t="shared" si="16"/>
        <v>1.0965</v>
      </c>
    </row>
    <row r="181" spans="1:8" x14ac:dyDescent="0.3">
      <c r="A181" s="42" t="s">
        <v>136</v>
      </c>
      <c r="B181" s="42" t="str">
        <f t="shared" si="12"/>
        <v>Medium Intensity DevelopmentSubsurface Drain</v>
      </c>
      <c r="C181" s="42" t="s">
        <v>201</v>
      </c>
      <c r="D181" s="42" t="s">
        <v>145</v>
      </c>
      <c r="E181" s="38">
        <v>0.85</v>
      </c>
      <c r="F181" s="38"/>
      <c r="G181" s="38">
        <v>1.29</v>
      </c>
      <c r="H181" s="38">
        <f t="shared" si="16"/>
        <v>1.0965</v>
      </c>
    </row>
    <row r="182" spans="1:8" x14ac:dyDescent="0.3">
      <c r="A182" s="42" t="s">
        <v>136</v>
      </c>
      <c r="B182" s="42" t="str">
        <f t="shared" si="12"/>
        <v>Medium Intensity DevelopmentUnderground infiltration system</v>
      </c>
      <c r="C182" s="42" t="s">
        <v>201</v>
      </c>
      <c r="D182" s="42" t="s">
        <v>147</v>
      </c>
      <c r="E182" s="38">
        <v>0.85</v>
      </c>
      <c r="F182" s="38"/>
      <c r="G182" s="38">
        <v>1.29</v>
      </c>
      <c r="H182" s="38">
        <f t="shared" si="16"/>
        <v>1.0965</v>
      </c>
    </row>
    <row r="183" spans="1:8" x14ac:dyDescent="0.3">
      <c r="A183" s="42" t="s">
        <v>149</v>
      </c>
      <c r="B183" s="42" t="str">
        <f t="shared" si="12"/>
        <v>Medium Intensity DevelopmentDry Extended Detention Ponds</v>
      </c>
      <c r="C183" s="42" t="s">
        <v>201</v>
      </c>
      <c r="D183" s="42" t="s">
        <v>150</v>
      </c>
      <c r="E183" s="38">
        <v>0.2</v>
      </c>
      <c r="F183" s="38"/>
      <c r="G183" s="38">
        <v>1.29</v>
      </c>
      <c r="H183" s="38">
        <f t="shared" si="16"/>
        <v>0.25800000000000001</v>
      </c>
    </row>
    <row r="184" spans="1:8" x14ac:dyDescent="0.3">
      <c r="A184" s="42" t="s">
        <v>149</v>
      </c>
      <c r="B184" s="42" t="str">
        <f t="shared" si="12"/>
        <v>Medium Intensity DevelopmentWet Extended Detention Pond</v>
      </c>
      <c r="C184" s="42" t="s">
        <v>201</v>
      </c>
      <c r="D184" s="42" t="s">
        <v>152</v>
      </c>
      <c r="E184" s="38">
        <v>0.45</v>
      </c>
      <c r="F184" s="38"/>
      <c r="G184" s="38">
        <v>1.29</v>
      </c>
      <c r="H184" s="38">
        <f t="shared" si="16"/>
        <v>0.58050000000000002</v>
      </c>
    </row>
    <row r="185" spans="1:8" x14ac:dyDescent="0.3">
      <c r="A185" s="42" t="s">
        <v>149</v>
      </c>
      <c r="B185" s="42" t="str">
        <f t="shared" si="12"/>
        <v>Medium Intensity DevelopmentSediment Basin</v>
      </c>
      <c r="C185" s="42" t="s">
        <v>201</v>
      </c>
      <c r="D185" s="42" t="s">
        <v>153</v>
      </c>
      <c r="E185" s="38">
        <v>0.1</v>
      </c>
      <c r="F185" s="38"/>
      <c r="G185" s="38">
        <v>1.29</v>
      </c>
      <c r="H185" s="38">
        <f t="shared" si="16"/>
        <v>0.129</v>
      </c>
    </row>
    <row r="186" spans="1:8" x14ac:dyDescent="0.3">
      <c r="A186" s="42" t="s">
        <v>149</v>
      </c>
      <c r="B186" s="42" t="str">
        <f t="shared" si="12"/>
        <v>Medium Intensity DevelopmentStormwater Ponds</v>
      </c>
      <c r="C186" s="42" t="s">
        <v>201</v>
      </c>
      <c r="D186" s="42" t="s">
        <v>149</v>
      </c>
      <c r="E186" s="38">
        <v>0.45</v>
      </c>
      <c r="F186" s="38"/>
      <c r="G186" s="38">
        <v>1.29</v>
      </c>
      <c r="H186" s="38">
        <f t="shared" si="16"/>
        <v>0.58050000000000002</v>
      </c>
    </row>
    <row r="187" spans="1:8" x14ac:dyDescent="0.3">
      <c r="A187" s="42" t="s">
        <v>156</v>
      </c>
      <c r="B187" s="42" t="str">
        <f t="shared" si="12"/>
        <v>Medium Intensity DevelopmentConstructed Wetland/Stormwater Wetland</v>
      </c>
      <c r="C187" s="42" t="s">
        <v>201</v>
      </c>
      <c r="D187" s="42" t="s">
        <v>157</v>
      </c>
      <c r="E187" s="38">
        <v>0.45</v>
      </c>
      <c r="F187" s="38"/>
      <c r="G187" s="38">
        <v>1.29</v>
      </c>
      <c r="H187" s="38">
        <f t="shared" si="16"/>
        <v>0.58050000000000002</v>
      </c>
    </row>
    <row r="188" spans="1:8" x14ac:dyDescent="0.3">
      <c r="A188" s="42" t="s">
        <v>156</v>
      </c>
      <c r="B188" s="42" t="str">
        <f t="shared" si="12"/>
        <v>Medium Intensity DevelopmentWetland Creation, Shallow Wetland/Pond/Wetland System/Pocket Wetland</v>
      </c>
      <c r="C188" s="42" t="s">
        <v>201</v>
      </c>
      <c r="D188" s="42" t="s">
        <v>159</v>
      </c>
      <c r="E188" s="38">
        <v>0.45</v>
      </c>
      <c r="F188" s="38"/>
      <c r="G188" s="38">
        <v>1.29</v>
      </c>
      <c r="H188" s="38">
        <f t="shared" si="16"/>
        <v>0.58050000000000002</v>
      </c>
    </row>
    <row r="189" spans="1:8" x14ac:dyDescent="0.3">
      <c r="A189" s="42" t="s">
        <v>160</v>
      </c>
      <c r="B189" s="42" t="str">
        <f t="shared" si="12"/>
        <v xml:space="preserve">Medium Intensity DevelopmentRiparian Forest Buffer </v>
      </c>
      <c r="C189" s="42" t="s">
        <v>201</v>
      </c>
      <c r="D189" s="42" t="s">
        <v>161</v>
      </c>
      <c r="E189" s="38">
        <v>0.42</v>
      </c>
      <c r="F189" s="38"/>
      <c r="G189" s="38">
        <v>1.29</v>
      </c>
      <c r="H189" s="38">
        <f t="shared" si="16"/>
        <v>0.54179999999999995</v>
      </c>
    </row>
    <row r="190" spans="1:8" x14ac:dyDescent="0.3">
      <c r="A190" s="42" t="s">
        <v>160</v>
      </c>
      <c r="B190" s="42" t="str">
        <f t="shared" si="12"/>
        <v>Medium Intensity DevelopmentStream Restoration (feet)</v>
      </c>
      <c r="C190" s="42" t="s">
        <v>201</v>
      </c>
      <c r="D190" s="42" t="s">
        <v>163</v>
      </c>
      <c r="E190" s="38"/>
      <c r="F190" s="38">
        <v>6.8000000000000005E-2</v>
      </c>
      <c r="G190" s="38">
        <v>1.29</v>
      </c>
      <c r="H190" s="38">
        <v>6.8000000000000005E-2</v>
      </c>
    </row>
    <row r="191" spans="1:8" x14ac:dyDescent="0.3">
      <c r="A191" s="42" t="s">
        <v>160</v>
      </c>
      <c r="B191" s="42" t="str">
        <f t="shared" si="12"/>
        <v>Medium Intensity DevelopmentWetland Rehabilitation</v>
      </c>
      <c r="C191" s="42" t="s">
        <v>201</v>
      </c>
      <c r="D191" s="42" t="s">
        <v>165</v>
      </c>
      <c r="E191" s="38">
        <v>0.4</v>
      </c>
      <c r="F191" s="38"/>
      <c r="G191" s="38">
        <v>1.29</v>
      </c>
      <c r="H191" s="38">
        <f t="shared" ref="H191:H202" si="17">G191*$E57</f>
        <v>0.51600000000000001</v>
      </c>
    </row>
    <row r="192" spans="1:8" x14ac:dyDescent="0.3">
      <c r="A192" s="42" t="s">
        <v>167</v>
      </c>
      <c r="B192" s="42" t="str">
        <f t="shared" si="12"/>
        <v>Medium Intensity DevelopmentVacuum/Advanced Sweeping Technology - 1 pass/12 weeks</v>
      </c>
      <c r="C192" s="42" t="s">
        <v>201</v>
      </c>
      <c r="D192" s="42" t="s">
        <v>168</v>
      </c>
      <c r="E192" s="38">
        <v>0.01</v>
      </c>
      <c r="F192" s="38"/>
      <c r="G192" s="38">
        <v>1.29</v>
      </c>
      <c r="H192" s="38">
        <f t="shared" si="17"/>
        <v>1.29E-2</v>
      </c>
    </row>
    <row r="193" spans="1:8" x14ac:dyDescent="0.3">
      <c r="A193" s="42" t="s">
        <v>167</v>
      </c>
      <c r="B193" s="42" t="str">
        <f t="shared" si="12"/>
        <v>Medium Intensity DevelopmentVacuum/Advanced Sweeping Technology - 1 pass/2 weeks</v>
      </c>
      <c r="C193" s="42" t="s">
        <v>201</v>
      </c>
      <c r="D193" s="42" t="s">
        <v>170</v>
      </c>
      <c r="E193" s="38">
        <v>0.05</v>
      </c>
      <c r="F193" s="38"/>
      <c r="G193" s="38">
        <v>1.29</v>
      </c>
      <c r="H193" s="38">
        <f t="shared" si="17"/>
        <v>6.4500000000000002E-2</v>
      </c>
    </row>
    <row r="194" spans="1:8" x14ac:dyDescent="0.3">
      <c r="A194" s="42" t="s">
        <v>167</v>
      </c>
      <c r="B194" s="42" t="str">
        <f t="shared" si="12"/>
        <v>Medium Intensity DevelopmentVacuum/Advanced Sweeping Technology - 1 pass/4 weeks</v>
      </c>
      <c r="C194" s="42" t="s">
        <v>201</v>
      </c>
      <c r="D194" s="42" t="s">
        <v>172</v>
      </c>
      <c r="E194" s="38">
        <v>0.03</v>
      </c>
      <c r="F194" s="38"/>
      <c r="G194" s="38">
        <v>1.29</v>
      </c>
      <c r="H194" s="38">
        <f t="shared" si="17"/>
        <v>3.8699999999999998E-2</v>
      </c>
    </row>
    <row r="195" spans="1:8" x14ac:dyDescent="0.3">
      <c r="A195" s="42" t="s">
        <v>167</v>
      </c>
      <c r="B195" s="42" t="str">
        <f t="shared" si="12"/>
        <v>Medium Intensity DevelopmentVacuum/Advanced Sweeping Technology - 1 pass/8 weeks</v>
      </c>
      <c r="C195" s="42" t="s">
        <v>201</v>
      </c>
      <c r="D195" s="42" t="s">
        <v>174</v>
      </c>
      <c r="E195" s="38">
        <v>0.02</v>
      </c>
      <c r="F195" s="38"/>
      <c r="G195" s="38">
        <v>1.29</v>
      </c>
      <c r="H195" s="38">
        <f t="shared" si="17"/>
        <v>2.58E-2</v>
      </c>
    </row>
    <row r="196" spans="1:8" x14ac:dyDescent="0.3">
      <c r="A196" s="42" t="s">
        <v>167</v>
      </c>
      <c r="B196" s="42" t="str">
        <f t="shared" si="12"/>
        <v>Medium Intensity DevelopmentVacuum/Advanced Sweeping Technology - 1 pass/week</v>
      </c>
      <c r="C196" s="42" t="s">
        <v>201</v>
      </c>
      <c r="D196" s="42" t="s">
        <v>176</v>
      </c>
      <c r="E196" s="38">
        <v>0.08</v>
      </c>
      <c r="F196" s="38"/>
      <c r="G196" s="38">
        <v>1.29</v>
      </c>
      <c r="H196" s="38">
        <f t="shared" si="17"/>
        <v>0.1032</v>
      </c>
    </row>
    <row r="197" spans="1:8" x14ac:dyDescent="0.3">
      <c r="A197" s="42" t="s">
        <v>167</v>
      </c>
      <c r="B197" s="42" t="str">
        <f t="shared" si="12"/>
        <v>Medium Intensity DevelopmentVacuum/Advanced Sweeping Technology - 2 pass/week</v>
      </c>
      <c r="C197" s="42" t="s">
        <v>201</v>
      </c>
      <c r="D197" s="42" t="s">
        <v>178</v>
      </c>
      <c r="E197" s="38">
        <v>0.1</v>
      </c>
      <c r="F197" s="38"/>
      <c r="G197" s="38">
        <v>1.29</v>
      </c>
      <c r="H197" s="38">
        <f t="shared" si="17"/>
        <v>0.129</v>
      </c>
    </row>
    <row r="198" spans="1:8" x14ac:dyDescent="0.3">
      <c r="A198" s="42" t="s">
        <v>167</v>
      </c>
      <c r="B198" s="42" t="str">
        <f t="shared" ref="B198:B262" si="18">C198&amp;D198</f>
        <v>Medium Intensity DevelopmentVacuum/Advanced Sweeping Technology - fall 1 pass/1-2 weeks else monthly</v>
      </c>
      <c r="C198" s="42" t="s">
        <v>201</v>
      </c>
      <c r="D198" s="42" t="s">
        <v>180</v>
      </c>
      <c r="E198" s="38">
        <v>0.05</v>
      </c>
      <c r="F198" s="38"/>
      <c r="G198" s="38">
        <v>1.29</v>
      </c>
      <c r="H198" s="38">
        <f t="shared" si="17"/>
        <v>6.4500000000000002E-2</v>
      </c>
    </row>
    <row r="199" spans="1:8" x14ac:dyDescent="0.3">
      <c r="A199" s="42" t="s">
        <v>167</v>
      </c>
      <c r="B199" s="42" t="str">
        <f t="shared" si="18"/>
        <v>Medium Intensity DevelopmentVacuum/Advanced Sweeping Technology - spring 1 pass/1-2 weeks else monthly</v>
      </c>
      <c r="C199" s="42" t="s">
        <v>201</v>
      </c>
      <c r="D199" s="42" t="s">
        <v>182</v>
      </c>
      <c r="E199" s="38">
        <v>0.04</v>
      </c>
      <c r="F199" s="38"/>
      <c r="G199" s="38">
        <v>1.29</v>
      </c>
      <c r="H199" s="38">
        <f t="shared" si="17"/>
        <v>5.16E-2</v>
      </c>
    </row>
    <row r="200" spans="1:8" x14ac:dyDescent="0.3">
      <c r="A200" s="42" t="s">
        <v>184</v>
      </c>
      <c r="B200" s="42" t="str">
        <f t="shared" si="18"/>
        <v>Medium Intensity DevelopmentNutrient Management Plan High Risk Lawn</v>
      </c>
      <c r="C200" s="42" t="s">
        <v>201</v>
      </c>
      <c r="D200" s="42" t="s">
        <v>185</v>
      </c>
      <c r="E200" s="38">
        <v>0.1</v>
      </c>
      <c r="F200" s="38"/>
      <c r="G200" s="38">
        <v>1.29</v>
      </c>
      <c r="H200" s="38">
        <f t="shared" si="17"/>
        <v>0.129</v>
      </c>
    </row>
    <row r="201" spans="1:8" x14ac:dyDescent="0.3">
      <c r="A201" s="42" t="s">
        <v>184</v>
      </c>
      <c r="B201" s="42" t="str">
        <f t="shared" si="18"/>
        <v>Medium Intensity DevelopmentNutrient Management Plan Low Risk Lawn</v>
      </c>
      <c r="C201" s="42" t="s">
        <v>201</v>
      </c>
      <c r="D201" s="42" t="s">
        <v>187</v>
      </c>
      <c r="E201" s="38">
        <v>0.03</v>
      </c>
      <c r="F201" s="38"/>
      <c r="G201" s="38">
        <v>1.29</v>
      </c>
      <c r="H201" s="38">
        <f t="shared" si="17"/>
        <v>3.8699999999999998E-2</v>
      </c>
    </row>
    <row r="202" spans="1:8" x14ac:dyDescent="0.3">
      <c r="A202" s="42" t="s">
        <v>184</v>
      </c>
      <c r="B202" s="42" t="str">
        <f t="shared" si="18"/>
        <v>Medium Intensity DevelopmentNutrient Management</v>
      </c>
      <c r="C202" s="42" t="s">
        <v>201</v>
      </c>
      <c r="D202" s="42" t="s">
        <v>65</v>
      </c>
      <c r="E202" s="38">
        <v>0.05</v>
      </c>
      <c r="F202" s="38"/>
      <c r="G202" s="38">
        <v>1.29</v>
      </c>
      <c r="H202" s="38">
        <f t="shared" si="17"/>
        <v>6.4500000000000002E-2</v>
      </c>
    </row>
    <row r="203" spans="1:8" x14ac:dyDescent="0.3">
      <c r="A203" s="42" t="s">
        <v>27</v>
      </c>
      <c r="B203" s="42" t="str">
        <f t="shared" si="18"/>
        <v>High Intensity DevelopmentBarnyard Runoff Control</v>
      </c>
      <c r="C203" s="42" t="s">
        <v>202</v>
      </c>
      <c r="D203" s="42" t="s">
        <v>51</v>
      </c>
      <c r="E203" s="38">
        <v>0.2</v>
      </c>
      <c r="F203" s="38"/>
      <c r="G203" s="38">
        <v>1.25</v>
      </c>
      <c r="H203" s="38">
        <f>G203*$E2</f>
        <v>0.25</v>
      </c>
    </row>
    <row r="204" spans="1:8" x14ac:dyDescent="0.3">
      <c r="A204" s="42" t="s">
        <v>27</v>
      </c>
      <c r="B204" s="42" t="str">
        <f t="shared" si="18"/>
        <v>High Intensity DevelopmentConservation Tillage</v>
      </c>
      <c r="C204" s="42" t="s">
        <v>202</v>
      </c>
      <c r="D204" s="42" t="s">
        <v>54</v>
      </c>
      <c r="E204" s="38">
        <v>7.0000000000000007E-2</v>
      </c>
      <c r="F204" s="38"/>
      <c r="G204" s="38">
        <v>1.25</v>
      </c>
      <c r="H204" s="38">
        <f>G204*$E3</f>
        <v>8.7500000000000008E-2</v>
      </c>
    </row>
    <row r="205" spans="1:8" x14ac:dyDescent="0.3">
      <c r="A205" s="42" t="s">
        <v>27</v>
      </c>
      <c r="B205" s="42" t="str">
        <f t="shared" si="18"/>
        <v>High Intensity DevelopmentCover Crop</v>
      </c>
      <c r="C205" s="42" t="s">
        <v>202</v>
      </c>
      <c r="D205" s="42" t="s">
        <v>56</v>
      </c>
      <c r="E205" s="38">
        <v>7.0000000000000007E-2</v>
      </c>
      <c r="F205" s="38"/>
      <c r="G205" s="38">
        <v>1.25</v>
      </c>
      <c r="H205" s="38">
        <f>G205*$E4</f>
        <v>8.7500000000000008E-2</v>
      </c>
    </row>
    <row r="206" spans="1:8" x14ac:dyDescent="0.3">
      <c r="A206" s="42" t="s">
        <v>27</v>
      </c>
      <c r="B206" s="42" t="str">
        <f t="shared" si="18"/>
        <v>High Intensity DevelopmentDairy Precision Feeding</v>
      </c>
      <c r="C206" s="42" t="s">
        <v>202</v>
      </c>
      <c r="D206" s="42" t="s">
        <v>23</v>
      </c>
      <c r="E206" s="38"/>
      <c r="F206" s="38" t="s">
        <v>209</v>
      </c>
      <c r="G206" s="38">
        <v>1.25</v>
      </c>
      <c r="H206" s="38" t="s">
        <v>209</v>
      </c>
    </row>
    <row r="207" spans="1:8" x14ac:dyDescent="0.3">
      <c r="A207" s="42" t="s">
        <v>27</v>
      </c>
      <c r="B207" s="42" t="str">
        <f t="shared" si="18"/>
        <v>High Intensity DevelopmentRiparian Grass Buffer</v>
      </c>
      <c r="C207" s="42" t="s">
        <v>202</v>
      </c>
      <c r="D207" s="42" t="s">
        <v>60</v>
      </c>
      <c r="E207" s="38">
        <v>0.42</v>
      </c>
      <c r="F207" s="38"/>
      <c r="G207" s="38">
        <v>1.25</v>
      </c>
      <c r="H207" s="38">
        <f t="shared" ref="H207:H213" si="19">G207*$E6</f>
        <v>0.52500000000000002</v>
      </c>
    </row>
    <row r="208" spans="1:8" x14ac:dyDescent="0.3">
      <c r="A208" s="42" t="s">
        <v>27</v>
      </c>
      <c r="B208" s="42" t="str">
        <f t="shared" si="18"/>
        <v>High Intensity DevelopmentLoafing Lot Management</v>
      </c>
      <c r="C208" s="42" t="s">
        <v>202</v>
      </c>
      <c r="D208" s="42" t="s">
        <v>63</v>
      </c>
      <c r="E208" s="38">
        <v>0.2</v>
      </c>
      <c r="F208" s="38"/>
      <c r="G208" s="38">
        <v>1.25</v>
      </c>
      <c r="H208" s="38">
        <f t="shared" si="19"/>
        <v>0.25</v>
      </c>
    </row>
    <row r="209" spans="1:8" x14ac:dyDescent="0.3">
      <c r="A209" s="42" t="s">
        <v>27</v>
      </c>
      <c r="B209" s="42" t="str">
        <f t="shared" si="18"/>
        <v>High Intensity DevelopmentNutrient Management</v>
      </c>
      <c r="C209" s="42" t="s">
        <v>202</v>
      </c>
      <c r="D209" s="42" t="s">
        <v>65</v>
      </c>
      <c r="E209" s="38">
        <v>0.21</v>
      </c>
      <c r="F209" s="38"/>
      <c r="G209" s="38">
        <v>1.25</v>
      </c>
      <c r="H209" s="38">
        <f t="shared" si="19"/>
        <v>0.26250000000000001</v>
      </c>
    </row>
    <row r="210" spans="1:8" x14ac:dyDescent="0.3">
      <c r="A210" s="42" t="s">
        <v>27</v>
      </c>
      <c r="B210" s="42" t="str">
        <f t="shared" si="18"/>
        <v>High Intensity DevelopmentOff Stream Watering without Fencing</v>
      </c>
      <c r="C210" s="42" t="s">
        <v>202</v>
      </c>
      <c r="D210" s="42" t="s">
        <v>67</v>
      </c>
      <c r="E210" s="38">
        <v>0.08</v>
      </c>
      <c r="F210" s="38"/>
      <c r="G210" s="38">
        <v>1.25</v>
      </c>
      <c r="H210" s="38">
        <f t="shared" si="19"/>
        <v>0.1</v>
      </c>
    </row>
    <row r="211" spans="1:8" x14ac:dyDescent="0.3">
      <c r="A211" s="42" t="s">
        <v>27</v>
      </c>
      <c r="B211" s="42" t="str">
        <f t="shared" si="18"/>
        <v>High Intensity DevelopmentPrecision Intensive Rotational/Prescribed Grazing</v>
      </c>
      <c r="C211" s="42" t="s">
        <v>202</v>
      </c>
      <c r="D211" s="42" t="s">
        <v>69</v>
      </c>
      <c r="E211" s="38">
        <v>0.24</v>
      </c>
      <c r="F211" s="38"/>
      <c r="G211" s="38">
        <v>1.25</v>
      </c>
      <c r="H211" s="38">
        <f t="shared" si="19"/>
        <v>0.3</v>
      </c>
    </row>
    <row r="212" spans="1:8" x14ac:dyDescent="0.3">
      <c r="A212" s="42" t="s">
        <v>27</v>
      </c>
      <c r="B212" s="42" t="str">
        <f t="shared" si="18"/>
        <v>High Intensity DevelopmentRiparian Forest Buffer</v>
      </c>
      <c r="C212" s="42" t="s">
        <v>202</v>
      </c>
      <c r="D212" s="42" t="s">
        <v>71</v>
      </c>
      <c r="E212" s="38">
        <v>0.42</v>
      </c>
      <c r="F212" s="38"/>
      <c r="G212" s="38">
        <v>1.25</v>
      </c>
      <c r="H212" s="38">
        <f t="shared" si="19"/>
        <v>0.52500000000000002</v>
      </c>
    </row>
    <row r="213" spans="1:8" x14ac:dyDescent="0.3">
      <c r="A213" s="42" t="s">
        <v>27</v>
      </c>
      <c r="B213" s="42" t="str">
        <f t="shared" si="18"/>
        <v>High Intensity DevelopmentSoil Conservation and Water Quality Plans</v>
      </c>
      <c r="C213" s="42" t="s">
        <v>202</v>
      </c>
      <c r="D213" s="42" t="s">
        <v>73</v>
      </c>
      <c r="E213" s="38">
        <v>0.15</v>
      </c>
      <c r="F213" s="38"/>
      <c r="G213" s="38">
        <v>1.25</v>
      </c>
      <c r="H213" s="38">
        <f t="shared" si="19"/>
        <v>0.1875</v>
      </c>
    </row>
    <row r="214" spans="1:8" x14ac:dyDescent="0.3">
      <c r="A214" s="42" t="s">
        <v>27</v>
      </c>
      <c r="B214" s="42" t="str">
        <f t="shared" si="18"/>
        <v xml:space="preserve">High Intensity DevelopmentTree Planting </v>
      </c>
      <c r="C214" s="42" t="s">
        <v>202</v>
      </c>
      <c r="D214" s="42" t="s">
        <v>75</v>
      </c>
      <c r="E214" s="38"/>
      <c r="F214" s="38"/>
      <c r="G214" s="38">
        <v>1.25</v>
      </c>
      <c r="H214" s="38">
        <f>G214-$G415</f>
        <v>1.0900000000000001</v>
      </c>
    </row>
    <row r="215" spans="1:8" x14ac:dyDescent="0.3">
      <c r="A215" s="42" t="s">
        <v>27</v>
      </c>
      <c r="B215" s="42" t="str">
        <f t="shared" si="18"/>
        <v>High Intensity DevelopmentWaste Storage Facility</v>
      </c>
      <c r="C215" s="42" t="s">
        <v>202</v>
      </c>
      <c r="D215" s="42" t="s">
        <v>79</v>
      </c>
      <c r="E215" s="38">
        <v>0.21</v>
      </c>
      <c r="F215" s="38"/>
      <c r="G215" s="38">
        <v>1.25</v>
      </c>
      <c r="H215" s="38">
        <f>G215*$E14</f>
        <v>0.26250000000000001</v>
      </c>
    </row>
    <row r="216" spans="1:8" x14ac:dyDescent="0.3">
      <c r="A216" s="42" t="s">
        <v>27</v>
      </c>
      <c r="B216" s="42" t="str">
        <f t="shared" si="18"/>
        <v>High Intensity DevelopmentWaste Management System</v>
      </c>
      <c r="C216" s="42" t="s">
        <v>202</v>
      </c>
      <c r="D216" s="42" t="s">
        <v>208</v>
      </c>
      <c r="E216" s="38"/>
      <c r="F216" s="38">
        <v>3.85</v>
      </c>
      <c r="G216" s="38"/>
      <c r="H216" s="38">
        <v>3.85</v>
      </c>
    </row>
    <row r="217" spans="1:8" x14ac:dyDescent="0.3">
      <c r="A217" s="42" t="s">
        <v>27</v>
      </c>
      <c r="B217" s="42" t="str">
        <f t="shared" si="18"/>
        <v>High Intensity DevelopmentWetland Enhancement</v>
      </c>
      <c r="C217" s="42" t="s">
        <v>202</v>
      </c>
      <c r="D217" s="42" t="s">
        <v>81</v>
      </c>
      <c r="E217" s="38">
        <v>0.32</v>
      </c>
      <c r="F217" s="38"/>
      <c r="G217" s="38">
        <v>1.25</v>
      </c>
      <c r="H217" s="38">
        <f t="shared" ref="H217:H223" si="20">G217*$E16</f>
        <v>0.4</v>
      </c>
    </row>
    <row r="218" spans="1:8" x14ac:dyDescent="0.3">
      <c r="A218" s="42" t="s">
        <v>27</v>
      </c>
      <c r="B218" s="42" t="str">
        <f t="shared" si="18"/>
        <v>High Intensity DevelopmentWetland Restoration/Creation</v>
      </c>
      <c r="C218" s="42" t="s">
        <v>202</v>
      </c>
      <c r="D218" s="42" t="s">
        <v>83</v>
      </c>
      <c r="E218" s="38">
        <v>0.4</v>
      </c>
      <c r="F218" s="38"/>
      <c r="G218" s="38">
        <v>1.25</v>
      </c>
      <c r="H218" s="38">
        <f t="shared" si="20"/>
        <v>0.5</v>
      </c>
    </row>
    <row r="219" spans="1:8" x14ac:dyDescent="0.3">
      <c r="A219" s="42" t="s">
        <v>85</v>
      </c>
      <c r="B219" s="42" t="str">
        <f t="shared" si="18"/>
        <v>High Intensity DevelopmentBioretention/raingardens - A/B soils, no underdrain</v>
      </c>
      <c r="C219" s="42" t="s">
        <v>202</v>
      </c>
      <c r="D219" s="42" t="s">
        <v>86</v>
      </c>
      <c r="E219" s="38">
        <v>0.85</v>
      </c>
      <c r="F219" s="38"/>
      <c r="G219" s="38">
        <v>1.25</v>
      </c>
      <c r="H219" s="38">
        <f t="shared" si="20"/>
        <v>1.0625</v>
      </c>
    </row>
    <row r="220" spans="1:8" x14ac:dyDescent="0.3">
      <c r="A220" s="42" t="s">
        <v>85</v>
      </c>
      <c r="B220" s="42" t="str">
        <f t="shared" si="18"/>
        <v>High Intensity DevelopmentBioretention/raingardens - A/B soils, underdrain</v>
      </c>
      <c r="C220" s="42" t="s">
        <v>202</v>
      </c>
      <c r="D220" s="42" t="s">
        <v>88</v>
      </c>
      <c r="E220" s="38">
        <v>0.75</v>
      </c>
      <c r="F220" s="38"/>
      <c r="G220" s="38">
        <v>1.25</v>
      </c>
      <c r="H220" s="38">
        <f t="shared" si="20"/>
        <v>0.9375</v>
      </c>
    </row>
    <row r="221" spans="1:8" x14ac:dyDescent="0.3">
      <c r="A221" s="42" t="s">
        <v>85</v>
      </c>
      <c r="B221" s="42" t="str">
        <f t="shared" si="18"/>
        <v>High Intensity DevelopmentBioretention/raingardens - C/D soils, underdrain</v>
      </c>
      <c r="C221" s="42" t="s">
        <v>202</v>
      </c>
      <c r="D221" s="42" t="s">
        <v>90</v>
      </c>
      <c r="E221" s="38">
        <v>0.45</v>
      </c>
      <c r="F221" s="38"/>
      <c r="G221" s="38">
        <v>1.25</v>
      </c>
      <c r="H221" s="38">
        <f t="shared" si="20"/>
        <v>0.5625</v>
      </c>
    </row>
    <row r="222" spans="1:8" x14ac:dyDescent="0.3">
      <c r="A222" s="42" t="s">
        <v>85</v>
      </c>
      <c r="B222" s="42" t="str">
        <f t="shared" si="18"/>
        <v>High Intensity DevelopmentDisconnection of Rooftop Runoff</v>
      </c>
      <c r="C222" s="42" t="s">
        <v>202</v>
      </c>
      <c r="D222" s="42" t="s">
        <v>92</v>
      </c>
      <c r="E222" s="38">
        <v>0.75</v>
      </c>
      <c r="F222" s="38"/>
      <c r="G222" s="38">
        <v>1.25</v>
      </c>
      <c r="H222" s="38">
        <f t="shared" si="20"/>
        <v>0.9375</v>
      </c>
    </row>
    <row r="223" spans="1:8" x14ac:dyDescent="0.3">
      <c r="A223" s="42" t="s">
        <v>85</v>
      </c>
      <c r="B223" s="42" t="str">
        <f t="shared" si="18"/>
        <v>High Intensity DevelopmentVegetated Filter Strip</v>
      </c>
      <c r="C223" s="42" t="s">
        <v>202</v>
      </c>
      <c r="D223" s="42" t="s">
        <v>94</v>
      </c>
      <c r="E223" s="38">
        <v>0.42</v>
      </c>
      <c r="F223" s="38"/>
      <c r="G223" s="38">
        <v>1.25</v>
      </c>
      <c r="H223" s="38">
        <f t="shared" si="20"/>
        <v>0.52500000000000002</v>
      </c>
    </row>
    <row r="224" spans="1:8" x14ac:dyDescent="0.3">
      <c r="A224" s="42" t="s">
        <v>85</v>
      </c>
      <c r="B224" s="42" t="str">
        <f t="shared" si="18"/>
        <v>High Intensity DevelopmentForest Planting</v>
      </c>
      <c r="C224" s="42" t="s">
        <v>202</v>
      </c>
      <c r="D224" s="42" t="s">
        <v>96</v>
      </c>
      <c r="E224" s="38"/>
      <c r="F224" s="38"/>
      <c r="G224" s="38">
        <v>1.25</v>
      </c>
      <c r="H224" s="38">
        <f>G224-$G425</f>
        <v>1.0900000000000001</v>
      </c>
    </row>
    <row r="225" spans="1:8" x14ac:dyDescent="0.3">
      <c r="A225" s="42" t="s">
        <v>85</v>
      </c>
      <c r="B225" s="42" t="str">
        <f t="shared" si="18"/>
        <v>High Intensity DevelopmentVegetated Swale</v>
      </c>
      <c r="C225" s="42" t="s">
        <v>202</v>
      </c>
      <c r="D225" s="42" t="s">
        <v>98</v>
      </c>
      <c r="E225" s="38">
        <v>0.42</v>
      </c>
      <c r="F225" s="38"/>
      <c r="G225" s="38">
        <v>1.25</v>
      </c>
      <c r="H225" s="38">
        <f t="shared" ref="H225:H236" si="21">G225*$E24</f>
        <v>0.52500000000000002</v>
      </c>
    </row>
    <row r="226" spans="1:8" x14ac:dyDescent="0.3">
      <c r="A226" s="42" t="s">
        <v>85</v>
      </c>
      <c r="B226" s="42" t="str">
        <f t="shared" si="18"/>
        <v>High Intensity DevelopmentGrassed Waterway</v>
      </c>
      <c r="C226" s="42" t="s">
        <v>202</v>
      </c>
      <c r="D226" s="42" t="s">
        <v>100</v>
      </c>
      <c r="E226" s="38">
        <v>0.42</v>
      </c>
      <c r="F226" s="38"/>
      <c r="G226" s="38">
        <v>1.25</v>
      </c>
      <c r="H226" s="38">
        <f t="shared" si="21"/>
        <v>0.52500000000000002</v>
      </c>
    </row>
    <row r="227" spans="1:8" x14ac:dyDescent="0.3">
      <c r="A227" s="42" t="s">
        <v>85</v>
      </c>
      <c r="B227" s="42" t="str">
        <f t="shared" si="18"/>
        <v>High Intensity DevelopmentGreen roof system</v>
      </c>
      <c r="C227" s="42" t="s">
        <v>202</v>
      </c>
      <c r="D227" s="42" t="s">
        <v>102</v>
      </c>
      <c r="E227" s="38">
        <v>0.45</v>
      </c>
      <c r="F227" s="38"/>
      <c r="G227" s="38">
        <v>1.25</v>
      </c>
      <c r="H227" s="38">
        <f t="shared" si="21"/>
        <v>0.5625</v>
      </c>
    </row>
    <row r="228" spans="1:8" x14ac:dyDescent="0.3">
      <c r="A228" s="42" t="s">
        <v>85</v>
      </c>
      <c r="B228" s="42" t="str">
        <f t="shared" si="18"/>
        <v>High Intensity DevelopmentImpervious Disconnection to amended soils</v>
      </c>
      <c r="C228" s="42" t="s">
        <v>202</v>
      </c>
      <c r="D228" s="42" t="s">
        <v>104</v>
      </c>
      <c r="E228" s="38">
        <v>0.15</v>
      </c>
      <c r="F228" s="38"/>
      <c r="G228" s="38">
        <v>1.25</v>
      </c>
      <c r="H228" s="38">
        <f t="shared" si="21"/>
        <v>0.1875</v>
      </c>
    </row>
    <row r="229" spans="1:8" x14ac:dyDescent="0.3">
      <c r="A229" s="42" t="s">
        <v>85</v>
      </c>
      <c r="B229" s="42" t="str">
        <f t="shared" si="18"/>
        <v>High Intensity DevelopmentPermeable/Porous Pavement w/o Sand, Veg. - A/B soils, no underdrain</v>
      </c>
      <c r="C229" s="42" t="s">
        <v>202</v>
      </c>
      <c r="D229" s="42" t="s">
        <v>106</v>
      </c>
      <c r="E229" s="38">
        <v>0.8</v>
      </c>
      <c r="F229" s="38"/>
      <c r="G229" s="38">
        <v>1.25</v>
      </c>
      <c r="H229" s="38">
        <f t="shared" si="21"/>
        <v>1</v>
      </c>
    </row>
    <row r="230" spans="1:8" x14ac:dyDescent="0.3">
      <c r="A230" s="42" t="s">
        <v>85</v>
      </c>
      <c r="B230" s="42" t="str">
        <f t="shared" si="18"/>
        <v>High Intensity DevelopmentPermeable/Porous Pavement w/o Sand, Veg. - A/B soils, underdrain</v>
      </c>
      <c r="C230" s="42" t="s">
        <v>202</v>
      </c>
      <c r="D230" s="42" t="s">
        <v>108</v>
      </c>
      <c r="E230" s="38">
        <v>0.5</v>
      </c>
      <c r="F230" s="38"/>
      <c r="G230" s="38">
        <v>1.25</v>
      </c>
      <c r="H230" s="38">
        <f t="shared" si="21"/>
        <v>0.625</v>
      </c>
    </row>
    <row r="231" spans="1:8" x14ac:dyDescent="0.3">
      <c r="A231" s="42" t="s">
        <v>85</v>
      </c>
      <c r="B231" s="42" t="str">
        <f t="shared" si="18"/>
        <v>High Intensity DevelopmentPermeable/Porous Pavement w/o Sand, Veg. - C/D soils, underdrain</v>
      </c>
      <c r="C231" s="42" t="s">
        <v>202</v>
      </c>
      <c r="D231" s="42" t="s">
        <v>110</v>
      </c>
      <c r="E231" s="38">
        <v>0.2</v>
      </c>
      <c r="F231" s="38"/>
      <c r="G231" s="38">
        <v>1.25</v>
      </c>
      <c r="H231" s="38">
        <f t="shared" si="21"/>
        <v>0.25</v>
      </c>
    </row>
    <row r="232" spans="1:8" x14ac:dyDescent="0.3">
      <c r="A232" s="42" t="s">
        <v>85</v>
      </c>
      <c r="B232" s="42" t="str">
        <f t="shared" si="18"/>
        <v>High Intensity DevelopmentPermeable/Porous Pavement w/Sand, Veg. - A/B soils, no underdrain</v>
      </c>
      <c r="C232" s="42" t="s">
        <v>202</v>
      </c>
      <c r="D232" s="42" t="s">
        <v>112</v>
      </c>
      <c r="E232" s="38">
        <v>0.85</v>
      </c>
      <c r="F232" s="38"/>
      <c r="G232" s="38">
        <v>1.25</v>
      </c>
      <c r="H232" s="38">
        <f t="shared" si="21"/>
        <v>1.0625</v>
      </c>
    </row>
    <row r="233" spans="1:8" x14ac:dyDescent="0.3">
      <c r="A233" s="42" t="s">
        <v>85</v>
      </c>
      <c r="B233" s="42" t="str">
        <f t="shared" si="18"/>
        <v>High Intensity DevelopmentPermeable/Porous Pavement w/Sand, Veg. - A/B soils, underdrain</v>
      </c>
      <c r="C233" s="42" t="s">
        <v>202</v>
      </c>
      <c r="D233" s="42" t="s">
        <v>114</v>
      </c>
      <c r="E233" s="38">
        <v>0.75</v>
      </c>
      <c r="F233" s="38"/>
      <c r="G233" s="38">
        <v>1.25</v>
      </c>
      <c r="H233" s="38">
        <f t="shared" si="21"/>
        <v>0.9375</v>
      </c>
    </row>
    <row r="234" spans="1:8" x14ac:dyDescent="0.3">
      <c r="A234" s="42" t="s">
        <v>85</v>
      </c>
      <c r="B234" s="42" t="str">
        <f t="shared" si="18"/>
        <v>High Intensity DevelopmentPermeable/Porous Pavement w/Sand, Veg. - C/D soils, underdrain</v>
      </c>
      <c r="C234" s="42" t="s">
        <v>202</v>
      </c>
      <c r="D234" s="42" t="s">
        <v>116</v>
      </c>
      <c r="E234" s="38">
        <v>0.2</v>
      </c>
      <c r="F234" s="38"/>
      <c r="G234" s="38">
        <v>1.25</v>
      </c>
      <c r="H234" s="38">
        <f t="shared" si="21"/>
        <v>0.25</v>
      </c>
    </row>
    <row r="235" spans="1:8" x14ac:dyDescent="0.3">
      <c r="A235" s="42" t="s">
        <v>85</v>
      </c>
      <c r="B235" s="42" t="str">
        <f t="shared" si="18"/>
        <v>High Intensity DevelopmentPlanter boxes/Stormwater Planters</v>
      </c>
      <c r="C235" s="42" t="s">
        <v>202</v>
      </c>
      <c r="D235" s="42" t="s">
        <v>118</v>
      </c>
      <c r="E235" s="38">
        <v>0.75</v>
      </c>
      <c r="F235" s="38"/>
      <c r="G235" s="38">
        <v>1.25</v>
      </c>
      <c r="H235" s="38">
        <f t="shared" si="21"/>
        <v>0.9375</v>
      </c>
    </row>
    <row r="236" spans="1:8" x14ac:dyDescent="0.3">
      <c r="A236" s="42" t="s">
        <v>85</v>
      </c>
      <c r="B236" s="42" t="str">
        <f t="shared" si="18"/>
        <v>High Intensity DevelopmentRain Barrels and Cisterns</v>
      </c>
      <c r="C236" s="42" t="s">
        <v>202</v>
      </c>
      <c r="D236" s="42" t="s">
        <v>120</v>
      </c>
      <c r="E236" s="38">
        <v>0.75</v>
      </c>
      <c r="F236" s="38"/>
      <c r="G236" s="38">
        <v>1.25</v>
      </c>
      <c r="H236" s="38">
        <f t="shared" si="21"/>
        <v>0.9375</v>
      </c>
    </row>
    <row r="237" spans="1:8" x14ac:dyDescent="0.3">
      <c r="A237" s="42" t="s">
        <v>85</v>
      </c>
      <c r="B237" s="42" t="str">
        <f t="shared" si="18"/>
        <v>High Intensity DevelopmentTree Planting</v>
      </c>
      <c r="C237" s="42" t="s">
        <v>202</v>
      </c>
      <c r="D237" s="42" t="s">
        <v>122</v>
      </c>
      <c r="E237" s="38"/>
      <c r="F237" s="38"/>
      <c r="G237" s="38">
        <v>1.25</v>
      </c>
      <c r="H237" s="38">
        <f>G237-$G438</f>
        <v>1.0900000000000001</v>
      </c>
    </row>
    <row r="238" spans="1:8" x14ac:dyDescent="0.3">
      <c r="A238" s="42" t="s">
        <v>85</v>
      </c>
      <c r="B238" s="42" t="str">
        <f t="shared" si="18"/>
        <v>High Intensity DevelopmentVegetated Open Channels</v>
      </c>
      <c r="C238" s="42" t="s">
        <v>202</v>
      </c>
      <c r="D238" s="42" t="s">
        <v>124</v>
      </c>
      <c r="E238" s="38">
        <v>0.45</v>
      </c>
      <c r="F238" s="38"/>
      <c r="G238" s="38">
        <v>1.25</v>
      </c>
      <c r="H238" s="38">
        <f>G238*$E37</f>
        <v>0.5625</v>
      </c>
    </row>
    <row r="239" spans="1:8" x14ac:dyDescent="0.3">
      <c r="A239" s="42" t="s">
        <v>126</v>
      </c>
      <c r="B239" s="42" t="str">
        <f t="shared" si="18"/>
        <v>High Intensity DevelopmentBioswale</v>
      </c>
      <c r="C239" s="42" t="s">
        <v>202</v>
      </c>
      <c r="D239" s="42" t="s">
        <v>127</v>
      </c>
      <c r="E239" s="38">
        <v>0.75</v>
      </c>
      <c r="F239" s="38"/>
      <c r="G239" s="38">
        <v>1.25</v>
      </c>
      <c r="H239" s="38">
        <f>G239*$E38</f>
        <v>0.9375</v>
      </c>
    </row>
    <row r="240" spans="1:8" s="42" customFormat="1" x14ac:dyDescent="0.3">
      <c r="A240" s="42" t="s">
        <v>126</v>
      </c>
      <c r="B240" s="42" t="str">
        <f>C240&amp;D240</f>
        <v>High Intensity DevelopmentRoadside Ditch Management</v>
      </c>
      <c r="C240" s="42" t="s">
        <v>202</v>
      </c>
      <c r="D240" s="42" t="s">
        <v>214</v>
      </c>
      <c r="E240" s="38"/>
      <c r="F240" s="38">
        <v>3.2000000000000001E-2</v>
      </c>
      <c r="G240" s="38"/>
      <c r="H240" s="38">
        <v>3.2000000000000001E-2</v>
      </c>
    </row>
    <row r="241" spans="1:8" x14ac:dyDescent="0.3">
      <c r="A241" s="42" t="s">
        <v>126</v>
      </c>
      <c r="B241" s="42" t="str">
        <f t="shared" si="18"/>
        <v>High Intensity DevelopmentTerrace/Diversion Terrace</v>
      </c>
      <c r="C241" s="42" t="s">
        <v>202</v>
      </c>
      <c r="D241" s="42" t="s">
        <v>129</v>
      </c>
      <c r="E241" s="38">
        <v>0.1</v>
      </c>
      <c r="F241" s="38"/>
      <c r="G241" s="38">
        <v>1.25</v>
      </c>
      <c r="H241" s="38">
        <f t="shared" ref="H241:H256" si="22">G241*$E40</f>
        <v>0.125</v>
      </c>
    </row>
    <row r="242" spans="1:8" x14ac:dyDescent="0.3">
      <c r="A242" s="42" t="s">
        <v>131</v>
      </c>
      <c r="B242" s="42" t="str">
        <f t="shared" si="18"/>
        <v>High Intensity DevelopmentFilter Strip Runoff Reduction</v>
      </c>
      <c r="C242" s="42" t="s">
        <v>202</v>
      </c>
      <c r="D242" s="42" t="s">
        <v>132</v>
      </c>
      <c r="E242" s="38">
        <v>0.54</v>
      </c>
      <c r="F242" s="38"/>
      <c r="G242" s="38">
        <v>1.25</v>
      </c>
      <c r="H242" s="38">
        <f t="shared" si="22"/>
        <v>0.67500000000000004</v>
      </c>
    </row>
    <row r="243" spans="1:8" x14ac:dyDescent="0.3">
      <c r="A243" s="42" t="s">
        <v>131</v>
      </c>
      <c r="B243" s="42" t="str">
        <f t="shared" si="18"/>
        <v>High Intensity DevelopmentFiltering Practices/Underground Sand Filter</v>
      </c>
      <c r="C243" s="42" t="s">
        <v>202</v>
      </c>
      <c r="D243" s="42" t="s">
        <v>134</v>
      </c>
      <c r="E243" s="38">
        <v>0.6</v>
      </c>
      <c r="F243" s="38"/>
      <c r="G243" s="38">
        <v>1.25</v>
      </c>
      <c r="H243" s="38">
        <f t="shared" si="22"/>
        <v>0.75</v>
      </c>
    </row>
    <row r="244" spans="1:8" x14ac:dyDescent="0.3">
      <c r="A244" s="42" t="s">
        <v>136</v>
      </c>
      <c r="B244" s="42" t="str">
        <f t="shared" si="18"/>
        <v>High Intensity DevelopmentDry Well</v>
      </c>
      <c r="C244" s="42" t="s">
        <v>202</v>
      </c>
      <c r="D244" s="42" t="s">
        <v>137</v>
      </c>
      <c r="E244" s="38">
        <v>0.85</v>
      </c>
      <c r="F244" s="38"/>
      <c r="G244" s="38">
        <v>1.25</v>
      </c>
      <c r="H244" s="38">
        <f t="shared" si="22"/>
        <v>1.0625</v>
      </c>
    </row>
    <row r="245" spans="1:8" x14ac:dyDescent="0.3">
      <c r="A245" s="42" t="s">
        <v>136</v>
      </c>
      <c r="B245" s="42" t="str">
        <f t="shared" si="18"/>
        <v>High Intensity Developmentinfiltration Basin</v>
      </c>
      <c r="C245" s="42" t="s">
        <v>202</v>
      </c>
      <c r="D245" s="42" t="s">
        <v>139</v>
      </c>
      <c r="E245" s="38">
        <v>0.85</v>
      </c>
      <c r="F245" s="38"/>
      <c r="G245" s="38">
        <v>1.25</v>
      </c>
      <c r="H245" s="38">
        <f t="shared" si="22"/>
        <v>1.0625</v>
      </c>
    </row>
    <row r="246" spans="1:8" x14ac:dyDescent="0.3">
      <c r="A246" s="42" t="s">
        <v>136</v>
      </c>
      <c r="B246" s="42" t="str">
        <f t="shared" si="18"/>
        <v>High Intensity DevelopmentInfiltration Practices w/o Sand, Veg. - A/B soils, no underdrain</v>
      </c>
      <c r="C246" s="42" t="s">
        <v>202</v>
      </c>
      <c r="D246" s="42" t="s">
        <v>141</v>
      </c>
      <c r="E246" s="38">
        <v>0.85</v>
      </c>
      <c r="F246" s="38"/>
      <c r="G246" s="38">
        <v>1.25</v>
      </c>
      <c r="H246" s="38">
        <f t="shared" si="22"/>
        <v>1.0625</v>
      </c>
    </row>
    <row r="247" spans="1:8" x14ac:dyDescent="0.3">
      <c r="A247" s="42" t="s">
        <v>136</v>
      </c>
      <c r="B247" s="42" t="str">
        <f t="shared" si="18"/>
        <v>High Intensity DevelopmentInfiltration Trench</v>
      </c>
      <c r="C247" s="42" t="s">
        <v>202</v>
      </c>
      <c r="D247" s="42" t="s">
        <v>143</v>
      </c>
      <c r="E247" s="38">
        <v>0.85</v>
      </c>
      <c r="F247" s="38"/>
      <c r="G247" s="38">
        <v>1.25</v>
      </c>
      <c r="H247" s="38">
        <f t="shared" si="22"/>
        <v>1.0625</v>
      </c>
    </row>
    <row r="248" spans="1:8" x14ac:dyDescent="0.3">
      <c r="A248" s="42" t="s">
        <v>136</v>
      </c>
      <c r="B248" s="42" t="str">
        <f t="shared" si="18"/>
        <v>High Intensity DevelopmentSubsurface Drain</v>
      </c>
      <c r="C248" s="42" t="s">
        <v>202</v>
      </c>
      <c r="D248" s="42" t="s">
        <v>145</v>
      </c>
      <c r="E248" s="38">
        <v>0.85</v>
      </c>
      <c r="F248" s="38"/>
      <c r="G248" s="38">
        <v>1.25</v>
      </c>
      <c r="H248" s="38">
        <f t="shared" si="22"/>
        <v>1.0625</v>
      </c>
    </row>
    <row r="249" spans="1:8" x14ac:dyDescent="0.3">
      <c r="A249" s="42" t="s">
        <v>136</v>
      </c>
      <c r="B249" s="42" t="str">
        <f t="shared" si="18"/>
        <v>High Intensity DevelopmentUnderground infiltration system</v>
      </c>
      <c r="C249" s="42" t="s">
        <v>202</v>
      </c>
      <c r="D249" s="42" t="s">
        <v>147</v>
      </c>
      <c r="E249" s="38">
        <v>0.85</v>
      </c>
      <c r="F249" s="38"/>
      <c r="G249" s="38">
        <v>1.25</v>
      </c>
      <c r="H249" s="38">
        <f t="shared" si="22"/>
        <v>1.0625</v>
      </c>
    </row>
    <row r="250" spans="1:8" x14ac:dyDescent="0.3">
      <c r="A250" s="42" t="s">
        <v>149</v>
      </c>
      <c r="B250" s="42" t="str">
        <f t="shared" si="18"/>
        <v>High Intensity DevelopmentDry Extended Detention Ponds</v>
      </c>
      <c r="C250" s="42" t="s">
        <v>202</v>
      </c>
      <c r="D250" s="42" t="s">
        <v>150</v>
      </c>
      <c r="E250" s="38">
        <v>0.2</v>
      </c>
      <c r="F250" s="38"/>
      <c r="G250" s="38">
        <v>1.25</v>
      </c>
      <c r="H250" s="38">
        <f t="shared" si="22"/>
        <v>0.25</v>
      </c>
    </row>
    <row r="251" spans="1:8" x14ac:dyDescent="0.3">
      <c r="A251" s="42" t="s">
        <v>149</v>
      </c>
      <c r="B251" s="42" t="str">
        <f t="shared" si="18"/>
        <v>High Intensity DevelopmentWet Extended Detention Pond</v>
      </c>
      <c r="C251" s="42" t="s">
        <v>202</v>
      </c>
      <c r="D251" s="42" t="s">
        <v>152</v>
      </c>
      <c r="E251" s="38">
        <v>0.45</v>
      </c>
      <c r="F251" s="38"/>
      <c r="G251" s="38">
        <v>1.25</v>
      </c>
      <c r="H251" s="38">
        <f t="shared" si="22"/>
        <v>0.5625</v>
      </c>
    </row>
    <row r="252" spans="1:8" x14ac:dyDescent="0.3">
      <c r="A252" s="42" t="s">
        <v>149</v>
      </c>
      <c r="B252" s="42" t="str">
        <f t="shared" si="18"/>
        <v>High Intensity DevelopmentSediment Basin</v>
      </c>
      <c r="C252" s="42" t="s">
        <v>202</v>
      </c>
      <c r="D252" s="42" t="s">
        <v>153</v>
      </c>
      <c r="E252" s="38">
        <v>0.1</v>
      </c>
      <c r="F252" s="38"/>
      <c r="G252" s="38">
        <v>1.25</v>
      </c>
      <c r="H252" s="38">
        <f t="shared" si="22"/>
        <v>0.125</v>
      </c>
    </row>
    <row r="253" spans="1:8" x14ac:dyDescent="0.3">
      <c r="A253" s="42" t="s">
        <v>149</v>
      </c>
      <c r="B253" s="42" t="str">
        <f t="shared" si="18"/>
        <v>High Intensity DevelopmentStormwater Ponds</v>
      </c>
      <c r="C253" s="42" t="s">
        <v>202</v>
      </c>
      <c r="D253" s="42" t="s">
        <v>149</v>
      </c>
      <c r="E253" s="38">
        <v>0.45</v>
      </c>
      <c r="F253" s="38"/>
      <c r="G253" s="38">
        <v>1.25</v>
      </c>
      <c r="H253" s="38">
        <f t="shared" si="22"/>
        <v>0.5625</v>
      </c>
    </row>
    <row r="254" spans="1:8" x14ac:dyDescent="0.3">
      <c r="A254" s="42" t="s">
        <v>156</v>
      </c>
      <c r="B254" s="42" t="str">
        <f t="shared" si="18"/>
        <v>High Intensity DevelopmentConstructed Wetland/Stormwater Wetland</v>
      </c>
      <c r="C254" s="42" t="s">
        <v>202</v>
      </c>
      <c r="D254" s="42" t="s">
        <v>157</v>
      </c>
      <c r="E254" s="38">
        <v>0.45</v>
      </c>
      <c r="F254" s="38"/>
      <c r="G254" s="38">
        <v>1.25</v>
      </c>
      <c r="H254" s="38">
        <f t="shared" si="22"/>
        <v>0.5625</v>
      </c>
    </row>
    <row r="255" spans="1:8" x14ac:dyDescent="0.3">
      <c r="A255" s="42" t="s">
        <v>156</v>
      </c>
      <c r="B255" s="42" t="str">
        <f t="shared" si="18"/>
        <v>High Intensity DevelopmentWetland Creation, Shallow Wetland/Pond/Wetland System/Pocket Wetland</v>
      </c>
      <c r="C255" s="42" t="s">
        <v>202</v>
      </c>
      <c r="D255" s="42" t="s">
        <v>159</v>
      </c>
      <c r="E255" s="38">
        <v>0.45</v>
      </c>
      <c r="F255" s="38"/>
      <c r="G255" s="38">
        <v>1.25</v>
      </c>
      <c r="H255" s="38">
        <f t="shared" si="22"/>
        <v>0.5625</v>
      </c>
    </row>
    <row r="256" spans="1:8" x14ac:dyDescent="0.3">
      <c r="A256" s="42" t="s">
        <v>160</v>
      </c>
      <c r="B256" s="42" t="str">
        <f t="shared" si="18"/>
        <v xml:space="preserve">High Intensity DevelopmentRiparian Forest Buffer </v>
      </c>
      <c r="C256" s="42" t="s">
        <v>202</v>
      </c>
      <c r="D256" s="42" t="s">
        <v>161</v>
      </c>
      <c r="E256" s="38">
        <v>0.42</v>
      </c>
      <c r="F256" s="38"/>
      <c r="G256" s="38">
        <v>1.25</v>
      </c>
      <c r="H256" s="38">
        <f t="shared" si="22"/>
        <v>0.52500000000000002</v>
      </c>
    </row>
    <row r="257" spans="1:8" x14ac:dyDescent="0.3">
      <c r="A257" s="42" t="s">
        <v>160</v>
      </c>
      <c r="B257" s="42" t="str">
        <f t="shared" si="18"/>
        <v>High Intensity DevelopmentStream Restoration (feet)</v>
      </c>
      <c r="C257" s="42" t="s">
        <v>202</v>
      </c>
      <c r="D257" s="42" t="s">
        <v>163</v>
      </c>
      <c r="E257" s="38"/>
      <c r="F257" s="38">
        <v>6.8000000000000005E-2</v>
      </c>
      <c r="G257" s="38">
        <v>1.25</v>
      </c>
      <c r="H257" s="38">
        <v>6.8000000000000005E-2</v>
      </c>
    </row>
    <row r="258" spans="1:8" x14ac:dyDescent="0.3">
      <c r="A258" s="42" t="s">
        <v>160</v>
      </c>
      <c r="B258" s="42" t="str">
        <f t="shared" si="18"/>
        <v>High Intensity DevelopmentWetland Rehabilitation</v>
      </c>
      <c r="C258" s="42" t="s">
        <v>202</v>
      </c>
      <c r="D258" s="42" t="s">
        <v>165</v>
      </c>
      <c r="E258" s="38">
        <v>0.4</v>
      </c>
      <c r="F258" s="38"/>
      <c r="G258" s="38">
        <v>1.25</v>
      </c>
      <c r="H258" s="38">
        <f t="shared" ref="H258:H269" si="23">G258*$E57</f>
        <v>0.5</v>
      </c>
    </row>
    <row r="259" spans="1:8" x14ac:dyDescent="0.3">
      <c r="A259" s="42" t="s">
        <v>167</v>
      </c>
      <c r="B259" s="42" t="str">
        <f t="shared" si="18"/>
        <v>High Intensity DevelopmentVacuum/Advanced Sweeping Technology - 1 pass/12 weeks</v>
      </c>
      <c r="C259" s="42" t="s">
        <v>202</v>
      </c>
      <c r="D259" s="42" t="s">
        <v>168</v>
      </c>
      <c r="E259" s="38">
        <v>0.01</v>
      </c>
      <c r="F259" s="38"/>
      <c r="G259" s="38">
        <v>1.25</v>
      </c>
      <c r="H259" s="38">
        <f t="shared" si="23"/>
        <v>1.2500000000000001E-2</v>
      </c>
    </row>
    <row r="260" spans="1:8" x14ac:dyDescent="0.3">
      <c r="A260" s="42" t="s">
        <v>167</v>
      </c>
      <c r="B260" s="42" t="str">
        <f t="shared" si="18"/>
        <v>High Intensity DevelopmentVacuum/Advanced Sweeping Technology - 1 pass/2 weeks</v>
      </c>
      <c r="C260" s="42" t="s">
        <v>202</v>
      </c>
      <c r="D260" s="42" t="s">
        <v>170</v>
      </c>
      <c r="E260" s="38">
        <v>0.05</v>
      </c>
      <c r="F260" s="38"/>
      <c r="G260" s="38">
        <v>1.25</v>
      </c>
      <c r="H260" s="38">
        <f t="shared" si="23"/>
        <v>6.25E-2</v>
      </c>
    </row>
    <row r="261" spans="1:8" x14ac:dyDescent="0.3">
      <c r="A261" s="42" t="s">
        <v>167</v>
      </c>
      <c r="B261" s="42" t="str">
        <f t="shared" si="18"/>
        <v>High Intensity DevelopmentVacuum/Advanced Sweeping Technology - 1 pass/4 weeks</v>
      </c>
      <c r="C261" s="42" t="s">
        <v>202</v>
      </c>
      <c r="D261" s="42" t="s">
        <v>172</v>
      </c>
      <c r="E261" s="38">
        <v>0.03</v>
      </c>
      <c r="F261" s="38"/>
      <c r="G261" s="38">
        <v>1.25</v>
      </c>
      <c r="H261" s="38">
        <f t="shared" si="23"/>
        <v>3.7499999999999999E-2</v>
      </c>
    </row>
    <row r="262" spans="1:8" x14ac:dyDescent="0.3">
      <c r="A262" s="42" t="s">
        <v>167</v>
      </c>
      <c r="B262" s="42" t="str">
        <f t="shared" si="18"/>
        <v>High Intensity DevelopmentVacuum/Advanced Sweeping Technology - 1 pass/8 weeks</v>
      </c>
      <c r="C262" s="42" t="s">
        <v>202</v>
      </c>
      <c r="D262" s="42" t="s">
        <v>174</v>
      </c>
      <c r="E262" s="38">
        <v>0.02</v>
      </c>
      <c r="F262" s="38"/>
      <c r="G262" s="38">
        <v>1.25</v>
      </c>
      <c r="H262" s="38">
        <f t="shared" si="23"/>
        <v>2.5000000000000001E-2</v>
      </c>
    </row>
    <row r="263" spans="1:8" x14ac:dyDescent="0.3">
      <c r="A263" s="42" t="s">
        <v>167</v>
      </c>
      <c r="B263" s="42" t="str">
        <f t="shared" ref="B263:B327" si="24">C263&amp;D263</f>
        <v>High Intensity DevelopmentVacuum/Advanced Sweeping Technology - 1 pass/week</v>
      </c>
      <c r="C263" s="42" t="s">
        <v>202</v>
      </c>
      <c r="D263" s="42" t="s">
        <v>176</v>
      </c>
      <c r="E263" s="38">
        <v>0.08</v>
      </c>
      <c r="F263" s="38"/>
      <c r="G263" s="38">
        <v>1.25</v>
      </c>
      <c r="H263" s="38">
        <f t="shared" si="23"/>
        <v>0.1</v>
      </c>
    </row>
    <row r="264" spans="1:8" x14ac:dyDescent="0.3">
      <c r="A264" s="42" t="s">
        <v>167</v>
      </c>
      <c r="B264" s="42" t="str">
        <f t="shared" si="24"/>
        <v>High Intensity DevelopmentVacuum/Advanced Sweeping Technology - 2 pass/week</v>
      </c>
      <c r="C264" s="42" t="s">
        <v>202</v>
      </c>
      <c r="D264" s="42" t="s">
        <v>178</v>
      </c>
      <c r="E264" s="38">
        <v>0.1</v>
      </c>
      <c r="F264" s="38"/>
      <c r="G264" s="38">
        <v>1.25</v>
      </c>
      <c r="H264" s="38">
        <f t="shared" si="23"/>
        <v>0.125</v>
      </c>
    </row>
    <row r="265" spans="1:8" x14ac:dyDescent="0.3">
      <c r="A265" s="42" t="s">
        <v>167</v>
      </c>
      <c r="B265" s="42" t="str">
        <f t="shared" si="24"/>
        <v>High Intensity DevelopmentVacuum/Advanced Sweeping Technology - fall 1 pass/1-2 weeks else monthly</v>
      </c>
      <c r="C265" s="42" t="s">
        <v>202</v>
      </c>
      <c r="D265" s="42" t="s">
        <v>180</v>
      </c>
      <c r="E265" s="38">
        <v>0.05</v>
      </c>
      <c r="F265" s="38"/>
      <c r="G265" s="38">
        <v>1.25</v>
      </c>
      <c r="H265" s="38">
        <f t="shared" si="23"/>
        <v>6.25E-2</v>
      </c>
    </row>
    <row r="266" spans="1:8" x14ac:dyDescent="0.3">
      <c r="A266" s="42" t="s">
        <v>167</v>
      </c>
      <c r="B266" s="42" t="str">
        <f t="shared" si="24"/>
        <v>High Intensity DevelopmentVacuum/Advanced Sweeping Technology - spring 1 pass/1-2 weeks else monthly</v>
      </c>
      <c r="C266" s="42" t="s">
        <v>202</v>
      </c>
      <c r="D266" s="42" t="s">
        <v>182</v>
      </c>
      <c r="E266" s="38">
        <v>0.04</v>
      </c>
      <c r="F266" s="38"/>
      <c r="G266" s="38">
        <v>1.25</v>
      </c>
      <c r="H266" s="38">
        <f t="shared" si="23"/>
        <v>0.05</v>
      </c>
    </row>
    <row r="267" spans="1:8" x14ac:dyDescent="0.3">
      <c r="A267" s="42" t="s">
        <v>184</v>
      </c>
      <c r="B267" s="42" t="str">
        <f t="shared" si="24"/>
        <v>High Intensity DevelopmentNutrient Management Plan High Risk Lawn</v>
      </c>
      <c r="C267" s="42" t="s">
        <v>202</v>
      </c>
      <c r="D267" s="42" t="s">
        <v>185</v>
      </c>
      <c r="E267" s="38">
        <v>0.1</v>
      </c>
      <c r="F267" s="38"/>
      <c r="G267" s="38">
        <v>1.25</v>
      </c>
      <c r="H267" s="38">
        <f t="shared" si="23"/>
        <v>0.125</v>
      </c>
    </row>
    <row r="268" spans="1:8" x14ac:dyDescent="0.3">
      <c r="A268" s="42" t="s">
        <v>184</v>
      </c>
      <c r="B268" s="42" t="str">
        <f t="shared" si="24"/>
        <v>High Intensity DevelopmentNutrient Management Plan Low Risk Lawn</v>
      </c>
      <c r="C268" s="42" t="s">
        <v>202</v>
      </c>
      <c r="D268" s="42" t="s">
        <v>187</v>
      </c>
      <c r="E268" s="38">
        <v>0.03</v>
      </c>
      <c r="F268" s="38"/>
      <c r="G268" s="38">
        <v>1.25</v>
      </c>
      <c r="H268" s="38">
        <f t="shared" si="23"/>
        <v>3.7499999999999999E-2</v>
      </c>
    </row>
    <row r="269" spans="1:8" x14ac:dyDescent="0.3">
      <c r="A269" s="42" t="s">
        <v>184</v>
      </c>
      <c r="B269" s="42" t="str">
        <f t="shared" si="24"/>
        <v>High Intensity DevelopmentNutrient Management</v>
      </c>
      <c r="C269" s="42" t="s">
        <v>202</v>
      </c>
      <c r="D269" s="42" t="s">
        <v>65</v>
      </c>
      <c r="E269" s="38">
        <v>0.05</v>
      </c>
      <c r="F269" s="38"/>
      <c r="G269" s="38">
        <v>1.25</v>
      </c>
      <c r="H269" s="38">
        <f t="shared" si="23"/>
        <v>6.25E-2</v>
      </c>
    </row>
    <row r="270" spans="1:8" x14ac:dyDescent="0.3">
      <c r="A270" s="42" t="s">
        <v>27</v>
      </c>
      <c r="B270" s="42" t="str">
        <f t="shared" si="24"/>
        <v>Pasture/HayBarnyard Runoff Control</v>
      </c>
      <c r="C270" s="42" t="s">
        <v>13</v>
      </c>
      <c r="D270" s="42" t="s">
        <v>51</v>
      </c>
      <c r="E270" s="38">
        <v>0.2</v>
      </c>
      <c r="F270" s="38"/>
      <c r="G270" s="38">
        <v>0.6</v>
      </c>
      <c r="H270" s="38">
        <f>G270*$E2</f>
        <v>0.12</v>
      </c>
    </row>
    <row r="271" spans="1:8" x14ac:dyDescent="0.3">
      <c r="A271" s="42" t="s">
        <v>27</v>
      </c>
      <c r="B271" s="42" t="str">
        <f t="shared" si="24"/>
        <v>Pasture/HayConservation Tillage</v>
      </c>
      <c r="C271" s="42" t="s">
        <v>13</v>
      </c>
      <c r="D271" s="42" t="s">
        <v>54</v>
      </c>
      <c r="E271" s="38">
        <v>7.0000000000000007E-2</v>
      </c>
      <c r="F271" s="38"/>
      <c r="G271" s="38">
        <v>0.6</v>
      </c>
      <c r="H271" s="38">
        <f>G271*$E3</f>
        <v>4.2000000000000003E-2</v>
      </c>
    </row>
    <row r="272" spans="1:8" x14ac:dyDescent="0.3">
      <c r="A272" s="42" t="s">
        <v>27</v>
      </c>
      <c r="B272" s="42" t="str">
        <f t="shared" si="24"/>
        <v>Pasture/HayCover Crop</v>
      </c>
      <c r="C272" s="42" t="s">
        <v>13</v>
      </c>
      <c r="D272" s="42" t="s">
        <v>56</v>
      </c>
      <c r="E272" s="38">
        <v>7.0000000000000007E-2</v>
      </c>
      <c r="F272" s="38"/>
      <c r="G272" s="38">
        <v>0.6</v>
      </c>
      <c r="H272" s="38">
        <f>G272*$E4</f>
        <v>4.2000000000000003E-2</v>
      </c>
    </row>
    <row r="273" spans="1:8" x14ac:dyDescent="0.3">
      <c r="A273" s="42" t="s">
        <v>27</v>
      </c>
      <c r="B273" s="42" t="str">
        <f t="shared" si="24"/>
        <v>Pasture/HayDairy Precision Feeding</v>
      </c>
      <c r="C273" s="42" t="s">
        <v>13</v>
      </c>
      <c r="D273" s="42" t="s">
        <v>23</v>
      </c>
      <c r="E273" s="38"/>
      <c r="F273" s="38" t="s">
        <v>209</v>
      </c>
      <c r="G273" s="38">
        <v>0.6</v>
      </c>
      <c r="H273" s="38" t="s">
        <v>209</v>
      </c>
    </row>
    <row r="274" spans="1:8" x14ac:dyDescent="0.3">
      <c r="A274" s="42" t="s">
        <v>27</v>
      </c>
      <c r="B274" s="42" t="str">
        <f t="shared" si="24"/>
        <v>Pasture/HayRiparian Grass Buffer</v>
      </c>
      <c r="C274" s="42" t="s">
        <v>13</v>
      </c>
      <c r="D274" s="42" t="s">
        <v>60</v>
      </c>
      <c r="E274" s="38">
        <v>0.42</v>
      </c>
      <c r="F274" s="38"/>
      <c r="G274" s="38">
        <v>0.6</v>
      </c>
      <c r="H274" s="38">
        <f t="shared" ref="H274:H280" si="25">G274*$E6</f>
        <v>0.252</v>
      </c>
    </row>
    <row r="275" spans="1:8" x14ac:dyDescent="0.3">
      <c r="A275" s="42" t="s">
        <v>27</v>
      </c>
      <c r="B275" s="42" t="str">
        <f t="shared" si="24"/>
        <v>Pasture/HayLoafing Lot Management</v>
      </c>
      <c r="C275" s="42" t="s">
        <v>13</v>
      </c>
      <c r="D275" s="42" t="s">
        <v>63</v>
      </c>
      <c r="E275" s="38">
        <v>0.2</v>
      </c>
      <c r="F275" s="38"/>
      <c r="G275" s="38">
        <v>0.6</v>
      </c>
      <c r="H275" s="38">
        <f t="shared" si="25"/>
        <v>0.12</v>
      </c>
    </row>
    <row r="276" spans="1:8" x14ac:dyDescent="0.3">
      <c r="A276" s="42" t="s">
        <v>27</v>
      </c>
      <c r="B276" s="42" t="str">
        <f t="shared" si="24"/>
        <v>Pasture/HayNutrient Management</v>
      </c>
      <c r="C276" s="42" t="s">
        <v>13</v>
      </c>
      <c r="D276" s="42" t="s">
        <v>65</v>
      </c>
      <c r="E276" s="38">
        <v>0.21</v>
      </c>
      <c r="F276" s="38"/>
      <c r="G276" s="38">
        <v>0.6</v>
      </c>
      <c r="H276" s="38">
        <f t="shared" si="25"/>
        <v>0.126</v>
      </c>
    </row>
    <row r="277" spans="1:8" x14ac:dyDescent="0.3">
      <c r="A277" s="42" t="s">
        <v>27</v>
      </c>
      <c r="B277" s="42" t="str">
        <f t="shared" si="24"/>
        <v>Pasture/HayOff Stream Watering without Fencing</v>
      </c>
      <c r="C277" s="42" t="s">
        <v>13</v>
      </c>
      <c r="D277" s="42" t="s">
        <v>67</v>
      </c>
      <c r="E277" s="38">
        <v>0.08</v>
      </c>
      <c r="F277" s="38"/>
      <c r="G277" s="38">
        <v>0.6</v>
      </c>
      <c r="H277" s="38">
        <f t="shared" si="25"/>
        <v>4.8000000000000001E-2</v>
      </c>
    </row>
    <row r="278" spans="1:8" x14ac:dyDescent="0.3">
      <c r="A278" s="42" t="s">
        <v>27</v>
      </c>
      <c r="B278" s="42" t="str">
        <f t="shared" si="24"/>
        <v>Pasture/HayPrecision Intensive Rotational/Prescribed Grazing</v>
      </c>
      <c r="C278" s="42" t="s">
        <v>13</v>
      </c>
      <c r="D278" s="42" t="s">
        <v>69</v>
      </c>
      <c r="E278" s="38">
        <v>0.24</v>
      </c>
      <c r="F278" s="38"/>
      <c r="G278" s="38">
        <v>0.6</v>
      </c>
      <c r="H278" s="38">
        <f t="shared" si="25"/>
        <v>0.14399999999999999</v>
      </c>
    </row>
    <row r="279" spans="1:8" x14ac:dyDescent="0.3">
      <c r="A279" s="42" t="s">
        <v>27</v>
      </c>
      <c r="B279" s="42" t="str">
        <f t="shared" si="24"/>
        <v>Pasture/HayRiparian Forest Buffer</v>
      </c>
      <c r="C279" s="42" t="s">
        <v>13</v>
      </c>
      <c r="D279" s="42" t="s">
        <v>71</v>
      </c>
      <c r="E279" s="38">
        <v>0.42</v>
      </c>
      <c r="F279" s="38"/>
      <c r="G279" s="38">
        <v>0.6</v>
      </c>
      <c r="H279" s="38">
        <f t="shared" si="25"/>
        <v>0.252</v>
      </c>
    </row>
    <row r="280" spans="1:8" x14ac:dyDescent="0.3">
      <c r="A280" s="42" t="s">
        <v>27</v>
      </c>
      <c r="B280" s="42" t="str">
        <f t="shared" si="24"/>
        <v>Pasture/HaySoil Conservation and Water Quality Plans</v>
      </c>
      <c r="C280" s="42" t="s">
        <v>13</v>
      </c>
      <c r="D280" s="42" t="s">
        <v>73</v>
      </c>
      <c r="E280" s="38">
        <v>0.15</v>
      </c>
      <c r="F280" s="38"/>
      <c r="G280" s="38">
        <v>0.6</v>
      </c>
      <c r="H280" s="38">
        <f t="shared" si="25"/>
        <v>0.09</v>
      </c>
    </row>
    <row r="281" spans="1:8" x14ac:dyDescent="0.3">
      <c r="A281" s="42" t="s">
        <v>27</v>
      </c>
      <c r="B281" s="42" t="str">
        <f t="shared" si="24"/>
        <v xml:space="preserve">Pasture/HayTree Planting </v>
      </c>
      <c r="C281" s="42" t="s">
        <v>13</v>
      </c>
      <c r="D281" s="42" t="s">
        <v>75</v>
      </c>
      <c r="E281" s="38"/>
      <c r="F281" s="38"/>
      <c r="G281" s="38">
        <v>0.6</v>
      </c>
      <c r="H281" s="38">
        <f>G281-$G415</f>
        <v>0.43999999999999995</v>
      </c>
    </row>
    <row r="282" spans="1:8" x14ac:dyDescent="0.3">
      <c r="A282" s="42" t="s">
        <v>27</v>
      </c>
      <c r="B282" s="42" t="str">
        <f t="shared" si="24"/>
        <v>Pasture/HayWaste Storage Facility</v>
      </c>
      <c r="C282" s="42" t="s">
        <v>13</v>
      </c>
      <c r="D282" s="42" t="s">
        <v>79</v>
      </c>
      <c r="E282" s="38">
        <v>0.21</v>
      </c>
      <c r="F282" s="38"/>
      <c r="G282" s="38">
        <v>0.6</v>
      </c>
      <c r="H282" s="38">
        <f>G282*$E14</f>
        <v>0.126</v>
      </c>
    </row>
    <row r="283" spans="1:8" x14ac:dyDescent="0.3">
      <c r="A283" s="42" t="s">
        <v>27</v>
      </c>
      <c r="B283" s="42" t="str">
        <f t="shared" si="24"/>
        <v>Pasture/HayWaste Management System</v>
      </c>
      <c r="C283" s="42" t="s">
        <v>13</v>
      </c>
      <c r="D283" s="42" t="s">
        <v>208</v>
      </c>
      <c r="E283" s="38"/>
      <c r="F283" s="38">
        <v>3.85</v>
      </c>
      <c r="G283" s="38"/>
      <c r="H283" s="38">
        <v>3.85</v>
      </c>
    </row>
    <row r="284" spans="1:8" x14ac:dyDescent="0.3">
      <c r="A284" s="42" t="s">
        <v>27</v>
      </c>
      <c r="B284" s="42" t="str">
        <f t="shared" si="24"/>
        <v>Pasture/HayWetland Enhancement</v>
      </c>
      <c r="C284" s="42" t="s">
        <v>13</v>
      </c>
      <c r="D284" s="42" t="s">
        <v>81</v>
      </c>
      <c r="E284" s="38">
        <v>0.32</v>
      </c>
      <c r="F284" s="38"/>
      <c r="G284" s="38">
        <v>0.6</v>
      </c>
      <c r="H284" s="38">
        <f t="shared" ref="H284:H290" si="26">G284*$E16</f>
        <v>0.192</v>
      </c>
    </row>
    <row r="285" spans="1:8" x14ac:dyDescent="0.3">
      <c r="A285" s="42" t="s">
        <v>27</v>
      </c>
      <c r="B285" s="42" t="str">
        <f t="shared" si="24"/>
        <v>Pasture/HayWetland Restoration/Creation</v>
      </c>
      <c r="C285" s="42" t="s">
        <v>13</v>
      </c>
      <c r="D285" s="42" t="s">
        <v>83</v>
      </c>
      <c r="E285" s="38">
        <v>0.4</v>
      </c>
      <c r="F285" s="38"/>
      <c r="G285" s="38">
        <v>0.6</v>
      </c>
      <c r="H285" s="38">
        <f t="shared" si="26"/>
        <v>0.24</v>
      </c>
    </row>
    <row r="286" spans="1:8" x14ac:dyDescent="0.3">
      <c r="A286" s="42" t="s">
        <v>85</v>
      </c>
      <c r="B286" s="42" t="str">
        <f t="shared" si="24"/>
        <v>Pasture/HayBioretention/raingardens - A/B soils, no underdrain</v>
      </c>
      <c r="C286" s="42" t="s">
        <v>13</v>
      </c>
      <c r="D286" s="42" t="s">
        <v>86</v>
      </c>
      <c r="E286" s="38">
        <v>0.85</v>
      </c>
      <c r="F286" s="38"/>
      <c r="G286" s="38">
        <v>0.6</v>
      </c>
      <c r="H286" s="38">
        <f t="shared" si="26"/>
        <v>0.51</v>
      </c>
    </row>
    <row r="287" spans="1:8" x14ac:dyDescent="0.3">
      <c r="A287" s="42" t="s">
        <v>85</v>
      </c>
      <c r="B287" s="42" t="str">
        <f t="shared" si="24"/>
        <v>Pasture/HayBioretention/raingardens - A/B soils, underdrain</v>
      </c>
      <c r="C287" s="42" t="s">
        <v>13</v>
      </c>
      <c r="D287" s="42" t="s">
        <v>88</v>
      </c>
      <c r="E287" s="38">
        <v>0.75</v>
      </c>
      <c r="F287" s="38"/>
      <c r="G287" s="38">
        <v>0.6</v>
      </c>
      <c r="H287" s="38">
        <f t="shared" si="26"/>
        <v>0.44999999999999996</v>
      </c>
    </row>
    <row r="288" spans="1:8" x14ac:dyDescent="0.3">
      <c r="A288" s="42" t="s">
        <v>85</v>
      </c>
      <c r="B288" s="42" t="str">
        <f t="shared" si="24"/>
        <v>Pasture/HayBioretention/raingardens - C/D soils, underdrain</v>
      </c>
      <c r="C288" s="42" t="s">
        <v>13</v>
      </c>
      <c r="D288" s="42" t="s">
        <v>90</v>
      </c>
      <c r="E288" s="38">
        <v>0.45</v>
      </c>
      <c r="F288" s="38"/>
      <c r="G288" s="38">
        <v>0.6</v>
      </c>
      <c r="H288" s="38">
        <f t="shared" si="26"/>
        <v>0.27</v>
      </c>
    </row>
    <row r="289" spans="1:8" x14ac:dyDescent="0.3">
      <c r="A289" s="42" t="s">
        <v>85</v>
      </c>
      <c r="B289" s="42" t="str">
        <f t="shared" si="24"/>
        <v>Pasture/HayDisconnection of Rooftop Runoff</v>
      </c>
      <c r="C289" s="42" t="s">
        <v>13</v>
      </c>
      <c r="D289" s="42" t="s">
        <v>92</v>
      </c>
      <c r="E289" s="38">
        <v>0.75</v>
      </c>
      <c r="F289" s="38"/>
      <c r="G289" s="38">
        <v>0.6</v>
      </c>
      <c r="H289" s="38">
        <f t="shared" si="26"/>
        <v>0.44999999999999996</v>
      </c>
    </row>
    <row r="290" spans="1:8" x14ac:dyDescent="0.3">
      <c r="A290" s="42" t="s">
        <v>85</v>
      </c>
      <c r="B290" s="42" t="str">
        <f t="shared" si="24"/>
        <v>Pasture/HayVegetated Filter Strip</v>
      </c>
      <c r="C290" s="42" t="s">
        <v>13</v>
      </c>
      <c r="D290" s="42" t="s">
        <v>94</v>
      </c>
      <c r="E290" s="38">
        <v>0.42</v>
      </c>
      <c r="F290" s="38"/>
      <c r="G290" s="38">
        <v>0.6</v>
      </c>
      <c r="H290" s="38">
        <f t="shared" si="26"/>
        <v>0.252</v>
      </c>
    </row>
    <row r="291" spans="1:8" x14ac:dyDescent="0.3">
      <c r="A291" s="42" t="s">
        <v>85</v>
      </c>
      <c r="B291" s="42" t="str">
        <f t="shared" si="24"/>
        <v>Pasture/HayForest Planting</v>
      </c>
      <c r="C291" s="42" t="s">
        <v>13</v>
      </c>
      <c r="D291" s="42" t="s">
        <v>96</v>
      </c>
      <c r="E291" s="38"/>
      <c r="F291" s="38"/>
      <c r="G291" s="38">
        <v>0.6</v>
      </c>
      <c r="H291" s="38">
        <f>G291-$G425</f>
        <v>0.43999999999999995</v>
      </c>
    </row>
    <row r="292" spans="1:8" x14ac:dyDescent="0.3">
      <c r="A292" s="42" t="s">
        <v>85</v>
      </c>
      <c r="B292" s="42" t="str">
        <f t="shared" si="24"/>
        <v>Pasture/HayVegetated Swale</v>
      </c>
      <c r="C292" s="42" t="s">
        <v>13</v>
      </c>
      <c r="D292" s="42" t="s">
        <v>98</v>
      </c>
      <c r="E292" s="38">
        <v>0.42</v>
      </c>
      <c r="F292" s="38"/>
      <c r="G292" s="38">
        <v>0.6</v>
      </c>
      <c r="H292" s="38">
        <f t="shared" ref="H292:H303" si="27">G292*$E24</f>
        <v>0.252</v>
      </c>
    </row>
    <row r="293" spans="1:8" x14ac:dyDescent="0.3">
      <c r="A293" s="42" t="s">
        <v>85</v>
      </c>
      <c r="B293" s="42" t="str">
        <f t="shared" si="24"/>
        <v>Pasture/HayGrassed Waterway</v>
      </c>
      <c r="C293" s="42" t="s">
        <v>13</v>
      </c>
      <c r="D293" s="42" t="s">
        <v>100</v>
      </c>
      <c r="E293" s="38">
        <v>0.42</v>
      </c>
      <c r="F293" s="38"/>
      <c r="G293" s="38">
        <v>0.6</v>
      </c>
      <c r="H293" s="38">
        <f t="shared" si="27"/>
        <v>0.252</v>
      </c>
    </row>
    <row r="294" spans="1:8" x14ac:dyDescent="0.3">
      <c r="A294" s="42" t="s">
        <v>85</v>
      </c>
      <c r="B294" s="42" t="str">
        <f t="shared" si="24"/>
        <v>Pasture/HayGreen roof system</v>
      </c>
      <c r="C294" s="42" t="s">
        <v>13</v>
      </c>
      <c r="D294" s="42" t="s">
        <v>102</v>
      </c>
      <c r="E294" s="38">
        <v>0.45</v>
      </c>
      <c r="F294" s="38"/>
      <c r="G294" s="38">
        <v>0.6</v>
      </c>
      <c r="H294" s="38">
        <f t="shared" si="27"/>
        <v>0.27</v>
      </c>
    </row>
    <row r="295" spans="1:8" x14ac:dyDescent="0.3">
      <c r="A295" s="42" t="s">
        <v>85</v>
      </c>
      <c r="B295" s="42" t="str">
        <f t="shared" si="24"/>
        <v>Pasture/HayImpervious Disconnection to amended soils</v>
      </c>
      <c r="C295" s="42" t="s">
        <v>13</v>
      </c>
      <c r="D295" s="42" t="s">
        <v>104</v>
      </c>
      <c r="E295" s="38">
        <v>0.15</v>
      </c>
      <c r="F295" s="38"/>
      <c r="G295" s="38">
        <v>0.6</v>
      </c>
      <c r="H295" s="38">
        <f t="shared" si="27"/>
        <v>0.09</v>
      </c>
    </row>
    <row r="296" spans="1:8" x14ac:dyDescent="0.3">
      <c r="A296" s="42" t="s">
        <v>85</v>
      </c>
      <c r="B296" s="42" t="str">
        <f t="shared" si="24"/>
        <v>Pasture/HayPermeable/Porous Pavement w/o Sand, Veg. - A/B soils, no underdrain</v>
      </c>
      <c r="C296" s="42" t="s">
        <v>13</v>
      </c>
      <c r="D296" s="42" t="s">
        <v>106</v>
      </c>
      <c r="E296" s="38">
        <v>0.8</v>
      </c>
      <c r="F296" s="38"/>
      <c r="G296" s="38">
        <v>0.6</v>
      </c>
      <c r="H296" s="38">
        <f t="shared" si="27"/>
        <v>0.48</v>
      </c>
    </row>
    <row r="297" spans="1:8" x14ac:dyDescent="0.3">
      <c r="A297" s="42" t="s">
        <v>85</v>
      </c>
      <c r="B297" s="42" t="str">
        <f t="shared" si="24"/>
        <v>Pasture/HayPermeable/Porous Pavement w/o Sand, Veg. - A/B soils, underdrain</v>
      </c>
      <c r="C297" s="42" t="s">
        <v>13</v>
      </c>
      <c r="D297" s="42" t="s">
        <v>108</v>
      </c>
      <c r="E297" s="38">
        <v>0.5</v>
      </c>
      <c r="F297" s="38"/>
      <c r="G297" s="38">
        <v>0.6</v>
      </c>
      <c r="H297" s="38">
        <f t="shared" si="27"/>
        <v>0.3</v>
      </c>
    </row>
    <row r="298" spans="1:8" x14ac:dyDescent="0.3">
      <c r="A298" s="42" t="s">
        <v>85</v>
      </c>
      <c r="B298" s="42" t="str">
        <f t="shared" si="24"/>
        <v>Pasture/HayPermeable/Porous Pavement w/o Sand, Veg. - C/D soils, underdrain</v>
      </c>
      <c r="C298" s="42" t="s">
        <v>13</v>
      </c>
      <c r="D298" s="42" t="s">
        <v>110</v>
      </c>
      <c r="E298" s="38">
        <v>0.2</v>
      </c>
      <c r="F298" s="38"/>
      <c r="G298" s="38">
        <v>0.6</v>
      </c>
      <c r="H298" s="38">
        <f t="shared" si="27"/>
        <v>0.12</v>
      </c>
    </row>
    <row r="299" spans="1:8" x14ac:dyDescent="0.3">
      <c r="A299" s="42" t="s">
        <v>85</v>
      </c>
      <c r="B299" s="42" t="str">
        <f t="shared" si="24"/>
        <v>Pasture/HayPermeable/Porous Pavement w/Sand, Veg. - A/B soils, no underdrain</v>
      </c>
      <c r="C299" s="42" t="s">
        <v>13</v>
      </c>
      <c r="D299" s="42" t="s">
        <v>112</v>
      </c>
      <c r="E299" s="38">
        <v>0.85</v>
      </c>
      <c r="F299" s="38"/>
      <c r="G299" s="38">
        <v>0.6</v>
      </c>
      <c r="H299" s="38">
        <f t="shared" si="27"/>
        <v>0.51</v>
      </c>
    </row>
    <row r="300" spans="1:8" x14ac:dyDescent="0.3">
      <c r="A300" s="42" t="s">
        <v>85</v>
      </c>
      <c r="B300" s="42" t="str">
        <f t="shared" si="24"/>
        <v>Pasture/HayPermeable/Porous Pavement w/Sand, Veg. - A/B soils, underdrain</v>
      </c>
      <c r="C300" s="42" t="s">
        <v>13</v>
      </c>
      <c r="D300" s="42" t="s">
        <v>114</v>
      </c>
      <c r="E300" s="38">
        <v>0.75</v>
      </c>
      <c r="F300" s="38"/>
      <c r="G300" s="38">
        <v>0.6</v>
      </c>
      <c r="H300" s="38">
        <f t="shared" si="27"/>
        <v>0.44999999999999996</v>
      </c>
    </row>
    <row r="301" spans="1:8" x14ac:dyDescent="0.3">
      <c r="A301" s="42" t="s">
        <v>85</v>
      </c>
      <c r="B301" s="42" t="str">
        <f t="shared" si="24"/>
        <v>Pasture/HayPermeable/Porous Pavement w/Sand, Veg. - C/D soils, underdrain</v>
      </c>
      <c r="C301" s="42" t="s">
        <v>13</v>
      </c>
      <c r="D301" s="42" t="s">
        <v>116</v>
      </c>
      <c r="E301" s="38">
        <v>0.2</v>
      </c>
      <c r="F301" s="38"/>
      <c r="G301" s="38">
        <v>0.6</v>
      </c>
      <c r="H301" s="38">
        <f t="shared" si="27"/>
        <v>0.12</v>
      </c>
    </row>
    <row r="302" spans="1:8" x14ac:dyDescent="0.3">
      <c r="A302" s="42" t="s">
        <v>85</v>
      </c>
      <c r="B302" s="42" t="str">
        <f t="shared" si="24"/>
        <v>Pasture/HayPlanter boxes/Stormwater Planters</v>
      </c>
      <c r="C302" s="42" t="s">
        <v>13</v>
      </c>
      <c r="D302" s="42" t="s">
        <v>118</v>
      </c>
      <c r="E302" s="38">
        <v>0.75</v>
      </c>
      <c r="F302" s="38"/>
      <c r="G302" s="38">
        <v>0.6</v>
      </c>
      <c r="H302" s="38">
        <f t="shared" si="27"/>
        <v>0.44999999999999996</v>
      </c>
    </row>
    <row r="303" spans="1:8" x14ac:dyDescent="0.3">
      <c r="A303" s="42" t="s">
        <v>85</v>
      </c>
      <c r="B303" s="42" t="str">
        <f t="shared" si="24"/>
        <v>Pasture/HayRain Barrels and Cisterns</v>
      </c>
      <c r="C303" s="42" t="s">
        <v>13</v>
      </c>
      <c r="D303" s="42" t="s">
        <v>120</v>
      </c>
      <c r="E303" s="38">
        <v>0.75</v>
      </c>
      <c r="F303" s="38"/>
      <c r="G303" s="38">
        <v>0.6</v>
      </c>
      <c r="H303" s="38">
        <f t="shared" si="27"/>
        <v>0.44999999999999996</v>
      </c>
    </row>
    <row r="304" spans="1:8" x14ac:dyDescent="0.3">
      <c r="A304" s="42" t="s">
        <v>85</v>
      </c>
      <c r="B304" s="42" t="str">
        <f t="shared" si="24"/>
        <v>Pasture/HayTree Planting</v>
      </c>
      <c r="C304" s="42" t="s">
        <v>13</v>
      </c>
      <c r="D304" s="42" t="s">
        <v>122</v>
      </c>
      <c r="E304" s="38"/>
      <c r="F304" s="38"/>
      <c r="G304" s="38">
        <v>0.6</v>
      </c>
      <c r="H304" s="38">
        <f>G304-$G438</f>
        <v>0.43999999999999995</v>
      </c>
    </row>
    <row r="305" spans="1:8" x14ac:dyDescent="0.3">
      <c r="A305" s="42" t="s">
        <v>85</v>
      </c>
      <c r="B305" s="42" t="str">
        <f t="shared" si="24"/>
        <v>Pasture/HayVegetated Open Channels</v>
      </c>
      <c r="C305" s="42" t="s">
        <v>13</v>
      </c>
      <c r="D305" s="42" t="s">
        <v>124</v>
      </c>
      <c r="E305" s="38">
        <v>0.45</v>
      </c>
      <c r="F305" s="38"/>
      <c r="G305" s="38">
        <v>0.6</v>
      </c>
      <c r="H305" s="38">
        <f>G305*$E37</f>
        <v>0.27</v>
      </c>
    </row>
    <row r="306" spans="1:8" x14ac:dyDescent="0.3">
      <c r="A306" s="42" t="s">
        <v>126</v>
      </c>
      <c r="B306" s="42" t="str">
        <f t="shared" si="24"/>
        <v>Pasture/HayBioswale</v>
      </c>
      <c r="C306" s="42" t="s">
        <v>13</v>
      </c>
      <c r="D306" s="42" t="s">
        <v>127</v>
      </c>
      <c r="E306" s="38">
        <v>0.75</v>
      </c>
      <c r="F306" s="38"/>
      <c r="G306" s="38">
        <v>0.6</v>
      </c>
      <c r="H306" s="38">
        <f>G306*$E38</f>
        <v>0.44999999999999996</v>
      </c>
    </row>
    <row r="307" spans="1:8" s="42" customFormat="1" x14ac:dyDescent="0.3">
      <c r="A307" s="42" t="s">
        <v>126</v>
      </c>
      <c r="B307" s="42" t="str">
        <f>C307&amp;D307</f>
        <v>Pasture/HayRoadside Ditch Management</v>
      </c>
      <c r="C307" s="42" t="s">
        <v>13</v>
      </c>
      <c r="D307" s="42" t="s">
        <v>214</v>
      </c>
      <c r="E307" s="38"/>
      <c r="F307" s="38">
        <v>3.2000000000000001E-2</v>
      </c>
      <c r="G307" s="38"/>
      <c r="H307" s="38">
        <v>3.2000000000000001E-2</v>
      </c>
    </row>
    <row r="308" spans="1:8" x14ac:dyDescent="0.3">
      <c r="A308" s="42" t="s">
        <v>126</v>
      </c>
      <c r="B308" s="42" t="str">
        <f t="shared" si="24"/>
        <v>Pasture/HayTerrace/Diversion Terrace</v>
      </c>
      <c r="C308" s="42" t="s">
        <v>13</v>
      </c>
      <c r="D308" s="42" t="s">
        <v>129</v>
      </c>
      <c r="E308" s="38">
        <v>0.1</v>
      </c>
      <c r="F308" s="38"/>
      <c r="G308" s="38">
        <v>0.6</v>
      </c>
      <c r="H308" s="38">
        <f t="shared" ref="H308:H323" si="28">G308*$E40</f>
        <v>0.06</v>
      </c>
    </row>
    <row r="309" spans="1:8" x14ac:dyDescent="0.3">
      <c r="A309" s="42" t="s">
        <v>131</v>
      </c>
      <c r="B309" s="42" t="str">
        <f t="shared" si="24"/>
        <v>Pasture/HayFilter Strip Runoff Reduction</v>
      </c>
      <c r="C309" s="42" t="s">
        <v>13</v>
      </c>
      <c r="D309" s="42" t="s">
        <v>132</v>
      </c>
      <c r="E309" s="38">
        <v>0.54</v>
      </c>
      <c r="F309" s="38"/>
      <c r="G309" s="38">
        <v>0.6</v>
      </c>
      <c r="H309" s="38">
        <f t="shared" si="28"/>
        <v>0.32400000000000001</v>
      </c>
    </row>
    <row r="310" spans="1:8" x14ac:dyDescent="0.3">
      <c r="A310" s="42" t="s">
        <v>131</v>
      </c>
      <c r="B310" s="42" t="str">
        <f t="shared" si="24"/>
        <v>Pasture/HayFiltering Practices/Underground Sand Filter</v>
      </c>
      <c r="C310" s="42" t="s">
        <v>13</v>
      </c>
      <c r="D310" s="42" t="s">
        <v>134</v>
      </c>
      <c r="E310" s="38">
        <v>0.6</v>
      </c>
      <c r="F310" s="38"/>
      <c r="G310" s="38">
        <v>0.6</v>
      </c>
      <c r="H310" s="38">
        <f t="shared" si="28"/>
        <v>0.36</v>
      </c>
    </row>
    <row r="311" spans="1:8" x14ac:dyDescent="0.3">
      <c r="A311" s="42" t="s">
        <v>136</v>
      </c>
      <c r="B311" s="42" t="str">
        <f t="shared" si="24"/>
        <v>Pasture/HayDry Well</v>
      </c>
      <c r="C311" s="42" t="s">
        <v>13</v>
      </c>
      <c r="D311" s="42" t="s">
        <v>137</v>
      </c>
      <c r="E311" s="38">
        <v>0.85</v>
      </c>
      <c r="F311" s="38"/>
      <c r="G311" s="38">
        <v>0.6</v>
      </c>
      <c r="H311" s="38">
        <f t="shared" si="28"/>
        <v>0.51</v>
      </c>
    </row>
    <row r="312" spans="1:8" x14ac:dyDescent="0.3">
      <c r="A312" s="42" t="s">
        <v>136</v>
      </c>
      <c r="B312" s="42" t="str">
        <f t="shared" si="24"/>
        <v>Pasture/Hayinfiltration Basin</v>
      </c>
      <c r="C312" s="42" t="s">
        <v>13</v>
      </c>
      <c r="D312" s="42" t="s">
        <v>139</v>
      </c>
      <c r="E312" s="38">
        <v>0.85</v>
      </c>
      <c r="F312" s="38"/>
      <c r="G312" s="38">
        <v>0.6</v>
      </c>
      <c r="H312" s="38">
        <f t="shared" si="28"/>
        <v>0.51</v>
      </c>
    </row>
    <row r="313" spans="1:8" x14ac:dyDescent="0.3">
      <c r="A313" s="42" t="s">
        <v>136</v>
      </c>
      <c r="B313" s="42" t="str">
        <f t="shared" si="24"/>
        <v>Pasture/HayInfiltration Practices w/o Sand, Veg. - A/B soils, no underdrain</v>
      </c>
      <c r="C313" s="42" t="s">
        <v>13</v>
      </c>
      <c r="D313" s="42" t="s">
        <v>141</v>
      </c>
      <c r="E313" s="38">
        <v>0.85</v>
      </c>
      <c r="F313" s="38"/>
      <c r="G313" s="38">
        <v>0.6</v>
      </c>
      <c r="H313" s="38">
        <f t="shared" si="28"/>
        <v>0.51</v>
      </c>
    </row>
    <row r="314" spans="1:8" x14ac:dyDescent="0.3">
      <c r="A314" s="42" t="s">
        <v>136</v>
      </c>
      <c r="B314" s="42" t="str">
        <f t="shared" si="24"/>
        <v>Pasture/HayInfiltration Trench</v>
      </c>
      <c r="C314" s="42" t="s">
        <v>13</v>
      </c>
      <c r="D314" s="42" t="s">
        <v>143</v>
      </c>
      <c r="E314" s="38">
        <v>0.85</v>
      </c>
      <c r="F314" s="38"/>
      <c r="G314" s="38">
        <v>0.6</v>
      </c>
      <c r="H314" s="38">
        <f t="shared" si="28"/>
        <v>0.51</v>
      </c>
    </row>
    <row r="315" spans="1:8" x14ac:dyDescent="0.3">
      <c r="A315" s="42" t="s">
        <v>136</v>
      </c>
      <c r="B315" s="42" t="str">
        <f t="shared" si="24"/>
        <v>Pasture/HaySubsurface Drain</v>
      </c>
      <c r="C315" s="42" t="s">
        <v>13</v>
      </c>
      <c r="D315" s="42" t="s">
        <v>145</v>
      </c>
      <c r="E315" s="38">
        <v>0.85</v>
      </c>
      <c r="F315" s="38"/>
      <c r="G315" s="38">
        <v>0.6</v>
      </c>
      <c r="H315" s="38">
        <f t="shared" si="28"/>
        <v>0.51</v>
      </c>
    </row>
    <row r="316" spans="1:8" x14ac:dyDescent="0.3">
      <c r="A316" s="42" t="s">
        <v>136</v>
      </c>
      <c r="B316" s="42" t="str">
        <f t="shared" si="24"/>
        <v>Pasture/HayUnderground infiltration system</v>
      </c>
      <c r="C316" s="42" t="s">
        <v>13</v>
      </c>
      <c r="D316" s="42" t="s">
        <v>147</v>
      </c>
      <c r="E316" s="38">
        <v>0.85</v>
      </c>
      <c r="F316" s="38"/>
      <c r="G316" s="38">
        <v>0.6</v>
      </c>
      <c r="H316" s="38">
        <f t="shared" si="28"/>
        <v>0.51</v>
      </c>
    </row>
    <row r="317" spans="1:8" x14ac:dyDescent="0.3">
      <c r="A317" s="42" t="s">
        <v>149</v>
      </c>
      <c r="B317" s="42" t="str">
        <f t="shared" si="24"/>
        <v>Pasture/HayDry Extended Detention Ponds</v>
      </c>
      <c r="C317" s="42" t="s">
        <v>13</v>
      </c>
      <c r="D317" s="42" t="s">
        <v>150</v>
      </c>
      <c r="E317" s="38">
        <v>0.2</v>
      </c>
      <c r="F317" s="38"/>
      <c r="G317" s="38">
        <v>0.6</v>
      </c>
      <c r="H317" s="38">
        <f t="shared" si="28"/>
        <v>0.12</v>
      </c>
    </row>
    <row r="318" spans="1:8" x14ac:dyDescent="0.3">
      <c r="A318" s="42" t="s">
        <v>149</v>
      </c>
      <c r="B318" s="42" t="str">
        <f t="shared" si="24"/>
        <v>Pasture/HayWet Extended Detention Pond</v>
      </c>
      <c r="C318" s="42" t="s">
        <v>13</v>
      </c>
      <c r="D318" s="42" t="s">
        <v>152</v>
      </c>
      <c r="E318" s="38">
        <v>0.45</v>
      </c>
      <c r="F318" s="38"/>
      <c r="G318" s="38">
        <v>0.6</v>
      </c>
      <c r="H318" s="38">
        <f t="shared" si="28"/>
        <v>0.27</v>
      </c>
    </row>
    <row r="319" spans="1:8" x14ac:dyDescent="0.3">
      <c r="A319" s="42" t="s">
        <v>149</v>
      </c>
      <c r="B319" s="42" t="str">
        <f t="shared" si="24"/>
        <v>Pasture/HaySediment Basin</v>
      </c>
      <c r="C319" s="42" t="s">
        <v>13</v>
      </c>
      <c r="D319" s="42" t="s">
        <v>153</v>
      </c>
      <c r="E319" s="38">
        <v>0.1</v>
      </c>
      <c r="F319" s="38"/>
      <c r="G319" s="38">
        <v>0.6</v>
      </c>
      <c r="H319" s="38">
        <f t="shared" si="28"/>
        <v>0.06</v>
      </c>
    </row>
    <row r="320" spans="1:8" x14ac:dyDescent="0.3">
      <c r="A320" s="42" t="s">
        <v>149</v>
      </c>
      <c r="B320" s="42" t="str">
        <f t="shared" si="24"/>
        <v>Pasture/HayStormwater Ponds</v>
      </c>
      <c r="C320" s="42" t="s">
        <v>13</v>
      </c>
      <c r="D320" s="42" t="s">
        <v>149</v>
      </c>
      <c r="E320" s="38">
        <v>0.45</v>
      </c>
      <c r="F320" s="38"/>
      <c r="G320" s="38">
        <v>0.6</v>
      </c>
      <c r="H320" s="38">
        <f t="shared" si="28"/>
        <v>0.27</v>
      </c>
    </row>
    <row r="321" spans="1:8" x14ac:dyDescent="0.3">
      <c r="A321" s="42" t="s">
        <v>156</v>
      </c>
      <c r="B321" s="42" t="str">
        <f t="shared" si="24"/>
        <v>Pasture/HayConstructed Wetland/Stormwater Wetland</v>
      </c>
      <c r="C321" s="42" t="s">
        <v>13</v>
      </c>
      <c r="D321" s="42" t="s">
        <v>157</v>
      </c>
      <c r="E321" s="38">
        <v>0.45</v>
      </c>
      <c r="F321" s="38"/>
      <c r="G321" s="38">
        <v>0.6</v>
      </c>
      <c r="H321" s="38">
        <f t="shared" si="28"/>
        <v>0.27</v>
      </c>
    </row>
    <row r="322" spans="1:8" x14ac:dyDescent="0.3">
      <c r="A322" s="42" t="s">
        <v>156</v>
      </c>
      <c r="B322" s="42" t="str">
        <f t="shared" si="24"/>
        <v>Pasture/HayWetland Creation, Shallow Wetland/Pond/Wetland System/Pocket Wetland</v>
      </c>
      <c r="C322" s="42" t="s">
        <v>13</v>
      </c>
      <c r="D322" s="42" t="s">
        <v>159</v>
      </c>
      <c r="E322" s="38">
        <v>0.45</v>
      </c>
      <c r="F322" s="38"/>
      <c r="G322" s="38">
        <v>0.6</v>
      </c>
      <c r="H322" s="38">
        <f t="shared" si="28"/>
        <v>0.27</v>
      </c>
    </row>
    <row r="323" spans="1:8" x14ac:dyDescent="0.3">
      <c r="A323" s="42" t="s">
        <v>160</v>
      </c>
      <c r="B323" s="42" t="str">
        <f t="shared" si="24"/>
        <v xml:space="preserve">Pasture/HayRiparian Forest Buffer </v>
      </c>
      <c r="C323" s="42" t="s">
        <v>13</v>
      </c>
      <c r="D323" s="42" t="s">
        <v>161</v>
      </c>
      <c r="E323" s="38">
        <v>0.42</v>
      </c>
      <c r="F323" s="38"/>
      <c r="G323" s="38">
        <v>0.6</v>
      </c>
      <c r="H323" s="38">
        <f t="shared" si="28"/>
        <v>0.252</v>
      </c>
    </row>
    <row r="324" spans="1:8" x14ac:dyDescent="0.3">
      <c r="A324" s="42" t="s">
        <v>160</v>
      </c>
      <c r="B324" s="42" t="str">
        <f t="shared" si="24"/>
        <v>Pasture/HayStream Restoration (feet)</v>
      </c>
      <c r="C324" s="42" t="s">
        <v>13</v>
      </c>
      <c r="D324" s="42" t="s">
        <v>163</v>
      </c>
      <c r="E324" s="38"/>
      <c r="F324" s="38">
        <v>6.8000000000000005E-2</v>
      </c>
      <c r="G324" s="38">
        <v>0.6</v>
      </c>
      <c r="H324" s="38">
        <v>6.8000000000000005E-2</v>
      </c>
    </row>
    <row r="325" spans="1:8" x14ac:dyDescent="0.3">
      <c r="A325" s="42" t="s">
        <v>160</v>
      </c>
      <c r="B325" s="42" t="str">
        <f t="shared" si="24"/>
        <v>Pasture/HayWetland Rehabilitation</v>
      </c>
      <c r="C325" s="42" t="s">
        <v>13</v>
      </c>
      <c r="D325" s="42" t="s">
        <v>165</v>
      </c>
      <c r="E325" s="38">
        <v>0.4</v>
      </c>
      <c r="F325" s="38"/>
      <c r="G325" s="38">
        <v>0.6</v>
      </c>
      <c r="H325" s="38">
        <f t="shared" ref="H325:H336" si="29">G325*$E57</f>
        <v>0.24</v>
      </c>
    </row>
    <row r="326" spans="1:8" x14ac:dyDescent="0.3">
      <c r="A326" s="42" t="s">
        <v>167</v>
      </c>
      <c r="B326" s="42" t="str">
        <f t="shared" si="24"/>
        <v>Pasture/HayVacuum/Advanced Sweeping Technology - 1 pass/12 weeks</v>
      </c>
      <c r="C326" s="42" t="s">
        <v>13</v>
      </c>
      <c r="D326" s="42" t="s">
        <v>168</v>
      </c>
      <c r="E326" s="38">
        <v>0.01</v>
      </c>
      <c r="F326" s="38"/>
      <c r="G326" s="38">
        <v>0.6</v>
      </c>
      <c r="H326" s="38">
        <f t="shared" si="29"/>
        <v>6.0000000000000001E-3</v>
      </c>
    </row>
    <row r="327" spans="1:8" x14ac:dyDescent="0.3">
      <c r="A327" s="42" t="s">
        <v>167</v>
      </c>
      <c r="B327" s="42" t="str">
        <f t="shared" si="24"/>
        <v>Pasture/HayVacuum/Advanced Sweeping Technology - 1 pass/2 weeks</v>
      </c>
      <c r="C327" s="42" t="s">
        <v>13</v>
      </c>
      <c r="D327" s="42" t="s">
        <v>170</v>
      </c>
      <c r="E327" s="38">
        <v>0.05</v>
      </c>
      <c r="F327" s="38"/>
      <c r="G327" s="38">
        <v>0.6</v>
      </c>
      <c r="H327" s="38">
        <f t="shared" si="29"/>
        <v>0.03</v>
      </c>
    </row>
    <row r="328" spans="1:8" x14ac:dyDescent="0.3">
      <c r="A328" s="42" t="s">
        <v>167</v>
      </c>
      <c r="B328" s="42" t="str">
        <f t="shared" ref="B328:B392" si="30">C328&amp;D328</f>
        <v>Pasture/HayVacuum/Advanced Sweeping Technology - 1 pass/4 weeks</v>
      </c>
      <c r="C328" s="42" t="s">
        <v>13</v>
      </c>
      <c r="D328" s="42" t="s">
        <v>172</v>
      </c>
      <c r="E328" s="38">
        <v>0.03</v>
      </c>
      <c r="F328" s="38"/>
      <c r="G328" s="38">
        <v>0.6</v>
      </c>
      <c r="H328" s="38">
        <f t="shared" si="29"/>
        <v>1.7999999999999999E-2</v>
      </c>
    </row>
    <row r="329" spans="1:8" x14ac:dyDescent="0.3">
      <c r="A329" s="42" t="s">
        <v>167</v>
      </c>
      <c r="B329" s="42" t="str">
        <f t="shared" si="30"/>
        <v>Pasture/HayVacuum/Advanced Sweeping Technology - 1 pass/8 weeks</v>
      </c>
      <c r="C329" s="42" t="s">
        <v>13</v>
      </c>
      <c r="D329" s="42" t="s">
        <v>174</v>
      </c>
      <c r="E329" s="38">
        <v>0.02</v>
      </c>
      <c r="F329" s="38"/>
      <c r="G329" s="38">
        <v>0.6</v>
      </c>
      <c r="H329" s="38">
        <f t="shared" si="29"/>
        <v>1.2E-2</v>
      </c>
    </row>
    <row r="330" spans="1:8" x14ac:dyDescent="0.3">
      <c r="A330" s="42" t="s">
        <v>167</v>
      </c>
      <c r="B330" s="42" t="str">
        <f t="shared" si="30"/>
        <v>Pasture/HayVacuum/Advanced Sweeping Technology - 1 pass/week</v>
      </c>
      <c r="C330" s="42" t="s">
        <v>13</v>
      </c>
      <c r="D330" s="42" t="s">
        <v>176</v>
      </c>
      <c r="E330" s="38">
        <v>0.08</v>
      </c>
      <c r="F330" s="38"/>
      <c r="G330" s="38">
        <v>0.6</v>
      </c>
      <c r="H330" s="38">
        <f t="shared" si="29"/>
        <v>4.8000000000000001E-2</v>
      </c>
    </row>
    <row r="331" spans="1:8" x14ac:dyDescent="0.3">
      <c r="A331" s="42" t="s">
        <v>167</v>
      </c>
      <c r="B331" s="42" t="str">
        <f t="shared" si="30"/>
        <v>Pasture/HayVacuum/Advanced Sweeping Technology - 2 pass/week</v>
      </c>
      <c r="C331" s="42" t="s">
        <v>13</v>
      </c>
      <c r="D331" s="42" t="s">
        <v>178</v>
      </c>
      <c r="E331" s="38">
        <v>0.1</v>
      </c>
      <c r="F331" s="38"/>
      <c r="G331" s="38">
        <v>0.6</v>
      </c>
      <c r="H331" s="38">
        <f t="shared" si="29"/>
        <v>0.06</v>
      </c>
    </row>
    <row r="332" spans="1:8" x14ac:dyDescent="0.3">
      <c r="A332" s="42" t="s">
        <v>167</v>
      </c>
      <c r="B332" s="42" t="str">
        <f t="shared" si="30"/>
        <v>Pasture/HayVacuum/Advanced Sweeping Technology - fall 1 pass/1-2 weeks else monthly</v>
      </c>
      <c r="C332" s="42" t="s">
        <v>13</v>
      </c>
      <c r="D332" s="42" t="s">
        <v>180</v>
      </c>
      <c r="E332" s="38">
        <v>0.05</v>
      </c>
      <c r="F332" s="38"/>
      <c r="G332" s="38">
        <v>0.6</v>
      </c>
      <c r="H332" s="38">
        <f t="shared" si="29"/>
        <v>0.03</v>
      </c>
    </row>
    <row r="333" spans="1:8" x14ac:dyDescent="0.3">
      <c r="A333" s="42" t="s">
        <v>167</v>
      </c>
      <c r="B333" s="42" t="str">
        <f t="shared" si="30"/>
        <v>Pasture/HayVacuum/Advanced Sweeping Technology - spring 1 pass/1-2 weeks else monthly</v>
      </c>
      <c r="C333" s="42" t="s">
        <v>13</v>
      </c>
      <c r="D333" s="42" t="s">
        <v>182</v>
      </c>
      <c r="E333" s="38">
        <v>0.04</v>
      </c>
      <c r="F333" s="38"/>
      <c r="G333" s="38">
        <v>0.6</v>
      </c>
      <c r="H333" s="38">
        <f t="shared" si="29"/>
        <v>2.4E-2</v>
      </c>
    </row>
    <row r="334" spans="1:8" x14ac:dyDescent="0.3">
      <c r="A334" s="42" t="s">
        <v>184</v>
      </c>
      <c r="B334" s="42" t="str">
        <f t="shared" si="30"/>
        <v>Pasture/HayNutrient Management Plan High Risk Lawn</v>
      </c>
      <c r="C334" s="42" t="s">
        <v>13</v>
      </c>
      <c r="D334" s="42" t="s">
        <v>185</v>
      </c>
      <c r="E334" s="38">
        <v>0.1</v>
      </c>
      <c r="F334" s="38"/>
      <c r="G334" s="38">
        <v>0.6</v>
      </c>
      <c r="H334" s="38">
        <f t="shared" si="29"/>
        <v>0.06</v>
      </c>
    </row>
    <row r="335" spans="1:8" x14ac:dyDescent="0.3">
      <c r="A335" s="42" t="s">
        <v>184</v>
      </c>
      <c r="B335" s="42" t="str">
        <f t="shared" si="30"/>
        <v>Pasture/HayNutrient Management Plan Low Risk Lawn</v>
      </c>
      <c r="C335" s="42" t="s">
        <v>13</v>
      </c>
      <c r="D335" s="42" t="s">
        <v>187</v>
      </c>
      <c r="E335" s="38">
        <v>0.03</v>
      </c>
      <c r="F335" s="38"/>
      <c r="G335" s="38">
        <v>0.6</v>
      </c>
      <c r="H335" s="38">
        <f t="shared" si="29"/>
        <v>1.7999999999999999E-2</v>
      </c>
    </row>
    <row r="336" spans="1:8" x14ac:dyDescent="0.3">
      <c r="A336" s="42" t="s">
        <v>184</v>
      </c>
      <c r="B336" s="42" t="str">
        <f t="shared" si="30"/>
        <v>Pasture/HayNutrient Management</v>
      </c>
      <c r="C336" s="42" t="s">
        <v>13</v>
      </c>
      <c r="D336" s="42" t="s">
        <v>65</v>
      </c>
      <c r="E336" s="38">
        <v>0.05</v>
      </c>
      <c r="F336" s="38"/>
      <c r="G336" s="38">
        <v>0.6</v>
      </c>
      <c r="H336" s="38">
        <f t="shared" si="29"/>
        <v>0.03</v>
      </c>
    </row>
    <row r="337" spans="1:8" x14ac:dyDescent="0.3">
      <c r="A337" s="42" t="s">
        <v>27</v>
      </c>
      <c r="B337" s="42" t="str">
        <f t="shared" si="30"/>
        <v>Cultivated CropsBarnyard Runoff Control</v>
      </c>
      <c r="C337" s="42" t="s">
        <v>14</v>
      </c>
      <c r="D337" s="42" t="s">
        <v>51</v>
      </c>
      <c r="E337" s="38">
        <v>0.2</v>
      </c>
      <c r="F337" s="38"/>
      <c r="G337" s="38">
        <v>0.86</v>
      </c>
      <c r="H337" s="38">
        <f>G337*$E2</f>
        <v>0.17200000000000001</v>
      </c>
    </row>
    <row r="338" spans="1:8" x14ac:dyDescent="0.3">
      <c r="A338" s="42" t="s">
        <v>27</v>
      </c>
      <c r="B338" s="42" t="str">
        <f t="shared" si="30"/>
        <v>Cultivated CropsConservation Tillage</v>
      </c>
      <c r="C338" s="42" t="s">
        <v>14</v>
      </c>
      <c r="D338" s="42" t="s">
        <v>54</v>
      </c>
      <c r="E338" s="38">
        <v>7.0000000000000007E-2</v>
      </c>
      <c r="F338" s="38"/>
      <c r="G338" s="38">
        <v>0.86</v>
      </c>
      <c r="H338" s="38">
        <f>G338*$E3</f>
        <v>6.0200000000000004E-2</v>
      </c>
    </row>
    <row r="339" spans="1:8" x14ac:dyDescent="0.3">
      <c r="A339" s="42" t="s">
        <v>27</v>
      </c>
      <c r="B339" s="42" t="str">
        <f t="shared" si="30"/>
        <v>Cultivated CropsCover Crop</v>
      </c>
      <c r="C339" s="42" t="s">
        <v>14</v>
      </c>
      <c r="D339" s="42" t="s">
        <v>56</v>
      </c>
      <c r="E339" s="38">
        <v>7.0000000000000007E-2</v>
      </c>
      <c r="F339" s="38"/>
      <c r="G339" s="38">
        <v>0.86</v>
      </c>
      <c r="H339" s="38">
        <f>G339*$E4</f>
        <v>6.0200000000000004E-2</v>
      </c>
    </row>
    <row r="340" spans="1:8" x14ac:dyDescent="0.3">
      <c r="A340" s="42" t="s">
        <v>27</v>
      </c>
      <c r="B340" s="42" t="str">
        <f t="shared" si="30"/>
        <v>Cultivated CropsDairy Precision Feeding</v>
      </c>
      <c r="C340" s="42" t="s">
        <v>14</v>
      </c>
      <c r="D340" s="42" t="s">
        <v>23</v>
      </c>
      <c r="E340" s="38"/>
      <c r="F340" s="38" t="s">
        <v>209</v>
      </c>
      <c r="G340" s="38">
        <v>0.86</v>
      </c>
      <c r="H340" s="38" t="s">
        <v>209</v>
      </c>
    </row>
    <row r="341" spans="1:8" x14ac:dyDescent="0.3">
      <c r="A341" s="42" t="s">
        <v>27</v>
      </c>
      <c r="B341" s="42" t="str">
        <f t="shared" si="30"/>
        <v>Cultivated CropsRiparian Grass Buffer</v>
      </c>
      <c r="C341" s="42" t="s">
        <v>14</v>
      </c>
      <c r="D341" s="42" t="s">
        <v>60</v>
      </c>
      <c r="E341" s="38">
        <v>0.42</v>
      </c>
      <c r="F341" s="38"/>
      <c r="G341" s="38">
        <v>0.86</v>
      </c>
      <c r="H341" s="38">
        <f t="shared" ref="H341:H347" si="31">G341*$E6</f>
        <v>0.36119999999999997</v>
      </c>
    </row>
    <row r="342" spans="1:8" x14ac:dyDescent="0.3">
      <c r="A342" s="42" t="s">
        <v>27</v>
      </c>
      <c r="B342" s="42" t="str">
        <f t="shared" si="30"/>
        <v>Cultivated CropsLoafing Lot Management</v>
      </c>
      <c r="C342" s="42" t="s">
        <v>14</v>
      </c>
      <c r="D342" s="42" t="s">
        <v>63</v>
      </c>
      <c r="E342" s="38">
        <v>0.2</v>
      </c>
      <c r="F342" s="38"/>
      <c r="G342" s="38">
        <v>0.86</v>
      </c>
      <c r="H342" s="38">
        <f t="shared" si="31"/>
        <v>0.17200000000000001</v>
      </c>
    </row>
    <row r="343" spans="1:8" x14ac:dyDescent="0.3">
      <c r="A343" s="42" t="s">
        <v>27</v>
      </c>
      <c r="B343" s="42" t="str">
        <f t="shared" si="30"/>
        <v>Cultivated CropsNutrient Management</v>
      </c>
      <c r="C343" s="42" t="s">
        <v>14</v>
      </c>
      <c r="D343" s="42" t="s">
        <v>65</v>
      </c>
      <c r="E343" s="38">
        <v>0.21</v>
      </c>
      <c r="F343" s="38"/>
      <c r="G343" s="38">
        <v>0.86</v>
      </c>
      <c r="H343" s="38">
        <f t="shared" si="31"/>
        <v>0.18059999999999998</v>
      </c>
    </row>
    <row r="344" spans="1:8" x14ac:dyDescent="0.3">
      <c r="A344" s="42" t="s">
        <v>27</v>
      </c>
      <c r="B344" s="42" t="str">
        <f t="shared" si="30"/>
        <v>Cultivated CropsOff Stream Watering without Fencing</v>
      </c>
      <c r="C344" s="42" t="s">
        <v>14</v>
      </c>
      <c r="D344" s="42" t="s">
        <v>67</v>
      </c>
      <c r="E344" s="38">
        <v>0.08</v>
      </c>
      <c r="F344" s="38"/>
      <c r="G344" s="38">
        <v>0.86</v>
      </c>
      <c r="H344" s="38">
        <f t="shared" si="31"/>
        <v>6.88E-2</v>
      </c>
    </row>
    <row r="345" spans="1:8" x14ac:dyDescent="0.3">
      <c r="A345" s="42" t="s">
        <v>27</v>
      </c>
      <c r="B345" s="42" t="str">
        <f t="shared" si="30"/>
        <v>Cultivated CropsPrecision Intensive Rotational/Prescribed Grazing</v>
      </c>
      <c r="C345" s="42" t="s">
        <v>14</v>
      </c>
      <c r="D345" s="42" t="s">
        <v>69</v>
      </c>
      <c r="E345" s="38">
        <v>0.24</v>
      </c>
      <c r="F345" s="38"/>
      <c r="G345" s="38">
        <v>0.86</v>
      </c>
      <c r="H345" s="38">
        <f t="shared" si="31"/>
        <v>0.2064</v>
      </c>
    </row>
    <row r="346" spans="1:8" x14ac:dyDescent="0.3">
      <c r="A346" s="42" t="s">
        <v>27</v>
      </c>
      <c r="B346" s="42" t="str">
        <f t="shared" si="30"/>
        <v>Cultivated CropsRiparian Forest Buffer</v>
      </c>
      <c r="C346" s="42" t="s">
        <v>14</v>
      </c>
      <c r="D346" s="42" t="s">
        <v>71</v>
      </c>
      <c r="E346" s="38">
        <v>0.42</v>
      </c>
      <c r="F346" s="38"/>
      <c r="G346" s="38">
        <v>0.86</v>
      </c>
      <c r="H346" s="38">
        <f t="shared" si="31"/>
        <v>0.36119999999999997</v>
      </c>
    </row>
    <row r="347" spans="1:8" x14ac:dyDescent="0.3">
      <c r="A347" s="42" t="s">
        <v>27</v>
      </c>
      <c r="B347" s="42" t="str">
        <f t="shared" si="30"/>
        <v>Cultivated CropsSoil Conservation and Water Quality Plans</v>
      </c>
      <c r="C347" s="42" t="s">
        <v>14</v>
      </c>
      <c r="D347" s="42" t="s">
        <v>73</v>
      </c>
      <c r="E347" s="38">
        <v>0.15</v>
      </c>
      <c r="F347" s="38"/>
      <c r="G347" s="38">
        <v>0.86</v>
      </c>
      <c r="H347" s="38">
        <f t="shared" si="31"/>
        <v>0.129</v>
      </c>
    </row>
    <row r="348" spans="1:8" x14ac:dyDescent="0.3">
      <c r="A348" s="42" t="s">
        <v>27</v>
      </c>
      <c r="B348" s="42" t="str">
        <f t="shared" si="30"/>
        <v xml:space="preserve">Cultivated CropsTree Planting </v>
      </c>
      <c r="C348" s="42" t="s">
        <v>14</v>
      </c>
      <c r="D348" s="42" t="s">
        <v>75</v>
      </c>
      <c r="E348" s="38"/>
      <c r="F348" s="38"/>
      <c r="G348" s="38">
        <v>0.86</v>
      </c>
      <c r="H348" s="38">
        <f>G348-$G415</f>
        <v>0.7</v>
      </c>
    </row>
    <row r="349" spans="1:8" x14ac:dyDescent="0.3">
      <c r="A349" s="42" t="s">
        <v>27</v>
      </c>
      <c r="B349" s="42" t="str">
        <f t="shared" si="30"/>
        <v>Cultivated CropsWaste Storage Facility</v>
      </c>
      <c r="C349" s="42" t="s">
        <v>14</v>
      </c>
      <c r="D349" s="42" t="s">
        <v>79</v>
      </c>
      <c r="E349" s="38">
        <v>0.21</v>
      </c>
      <c r="F349" s="38"/>
      <c r="G349" s="38">
        <v>0.86</v>
      </c>
      <c r="H349" s="38">
        <f>G349*$E14</f>
        <v>0.18059999999999998</v>
      </c>
    </row>
    <row r="350" spans="1:8" x14ac:dyDescent="0.3">
      <c r="A350" s="42" t="s">
        <v>27</v>
      </c>
      <c r="B350" s="42" t="str">
        <f t="shared" si="30"/>
        <v>Cultivated CropsWaste Management System</v>
      </c>
      <c r="C350" s="42" t="s">
        <v>14</v>
      </c>
      <c r="D350" s="42" t="s">
        <v>208</v>
      </c>
      <c r="E350" s="38"/>
      <c r="F350" s="38">
        <v>3.85</v>
      </c>
      <c r="G350" s="38"/>
      <c r="H350" s="38">
        <v>3.85</v>
      </c>
    </row>
    <row r="351" spans="1:8" x14ac:dyDescent="0.3">
      <c r="A351" s="42" t="s">
        <v>27</v>
      </c>
      <c r="B351" s="42" t="str">
        <f t="shared" si="30"/>
        <v>Cultivated CropsWetland Enhancement</v>
      </c>
      <c r="C351" s="42" t="s">
        <v>14</v>
      </c>
      <c r="D351" s="42" t="s">
        <v>81</v>
      </c>
      <c r="E351" s="38">
        <v>0.32</v>
      </c>
      <c r="F351" s="38"/>
      <c r="G351" s="38">
        <v>0.86</v>
      </c>
      <c r="H351" s="38">
        <f t="shared" ref="H351:H357" si="32">G351*$E16</f>
        <v>0.2752</v>
      </c>
    </row>
    <row r="352" spans="1:8" x14ac:dyDescent="0.3">
      <c r="A352" s="42" t="s">
        <v>27</v>
      </c>
      <c r="B352" s="42" t="str">
        <f t="shared" si="30"/>
        <v>Cultivated CropsWetland Restoration/Creation</v>
      </c>
      <c r="C352" s="42" t="s">
        <v>14</v>
      </c>
      <c r="D352" s="42" t="s">
        <v>83</v>
      </c>
      <c r="E352" s="38">
        <v>0.4</v>
      </c>
      <c r="F352" s="38"/>
      <c r="G352" s="38">
        <v>0.86</v>
      </c>
      <c r="H352" s="38">
        <f t="shared" si="32"/>
        <v>0.34400000000000003</v>
      </c>
    </row>
    <row r="353" spans="1:8" x14ac:dyDescent="0.3">
      <c r="A353" s="42" t="s">
        <v>85</v>
      </c>
      <c r="B353" s="42" t="str">
        <f t="shared" si="30"/>
        <v>Cultivated CropsBioretention/raingardens - A/B soils, no underdrain</v>
      </c>
      <c r="C353" s="42" t="s">
        <v>14</v>
      </c>
      <c r="D353" s="42" t="s">
        <v>86</v>
      </c>
      <c r="E353" s="38">
        <v>0.85</v>
      </c>
      <c r="F353" s="38"/>
      <c r="G353" s="38">
        <v>0.86</v>
      </c>
      <c r="H353" s="38">
        <f t="shared" si="32"/>
        <v>0.73099999999999998</v>
      </c>
    </row>
    <row r="354" spans="1:8" x14ac:dyDescent="0.3">
      <c r="A354" s="42" t="s">
        <v>85</v>
      </c>
      <c r="B354" s="42" t="str">
        <f t="shared" si="30"/>
        <v>Cultivated CropsBioretention/raingardens - A/B soils, underdrain</v>
      </c>
      <c r="C354" s="42" t="s">
        <v>14</v>
      </c>
      <c r="D354" s="42" t="s">
        <v>88</v>
      </c>
      <c r="E354" s="38">
        <v>0.75</v>
      </c>
      <c r="F354" s="38"/>
      <c r="G354" s="38">
        <v>0.86</v>
      </c>
      <c r="H354" s="38">
        <f t="shared" si="32"/>
        <v>0.64500000000000002</v>
      </c>
    </row>
    <row r="355" spans="1:8" x14ac:dyDescent="0.3">
      <c r="A355" s="42" t="s">
        <v>85</v>
      </c>
      <c r="B355" s="42" t="str">
        <f t="shared" si="30"/>
        <v>Cultivated CropsBioretention/raingardens - C/D soils, underdrain</v>
      </c>
      <c r="C355" s="42" t="s">
        <v>14</v>
      </c>
      <c r="D355" s="42" t="s">
        <v>90</v>
      </c>
      <c r="E355" s="38">
        <v>0.45</v>
      </c>
      <c r="F355" s="38"/>
      <c r="G355" s="38">
        <v>0.86</v>
      </c>
      <c r="H355" s="38">
        <f t="shared" si="32"/>
        <v>0.38700000000000001</v>
      </c>
    </row>
    <row r="356" spans="1:8" x14ac:dyDescent="0.3">
      <c r="A356" s="42" t="s">
        <v>85</v>
      </c>
      <c r="B356" s="42" t="str">
        <f t="shared" si="30"/>
        <v>Cultivated CropsDisconnection of Rooftop Runoff</v>
      </c>
      <c r="C356" s="42" t="s">
        <v>14</v>
      </c>
      <c r="D356" s="42" t="s">
        <v>92</v>
      </c>
      <c r="E356" s="38">
        <v>0.75</v>
      </c>
      <c r="F356" s="38"/>
      <c r="G356" s="38">
        <v>0.86</v>
      </c>
      <c r="H356" s="38">
        <f t="shared" si="32"/>
        <v>0.64500000000000002</v>
      </c>
    </row>
    <row r="357" spans="1:8" x14ac:dyDescent="0.3">
      <c r="A357" s="42" t="s">
        <v>85</v>
      </c>
      <c r="B357" s="42" t="str">
        <f t="shared" si="30"/>
        <v>Cultivated CropsVegetated Filter Strip</v>
      </c>
      <c r="C357" s="42" t="s">
        <v>14</v>
      </c>
      <c r="D357" s="42" t="s">
        <v>94</v>
      </c>
      <c r="E357" s="38">
        <v>0.42</v>
      </c>
      <c r="F357" s="38"/>
      <c r="G357" s="38">
        <v>0.86</v>
      </c>
      <c r="H357" s="38">
        <f t="shared" si="32"/>
        <v>0.36119999999999997</v>
      </c>
    </row>
    <row r="358" spans="1:8" x14ac:dyDescent="0.3">
      <c r="A358" s="42" t="s">
        <v>85</v>
      </c>
      <c r="B358" s="42" t="str">
        <f t="shared" si="30"/>
        <v>Cultivated CropsForest Planting</v>
      </c>
      <c r="C358" s="42" t="s">
        <v>14</v>
      </c>
      <c r="D358" s="42" t="s">
        <v>96</v>
      </c>
      <c r="E358" s="38"/>
      <c r="F358" s="38"/>
      <c r="G358" s="38">
        <v>0.86</v>
      </c>
      <c r="H358" s="38">
        <f>G358-$G425</f>
        <v>0.7</v>
      </c>
    </row>
    <row r="359" spans="1:8" x14ac:dyDescent="0.3">
      <c r="A359" s="42" t="s">
        <v>85</v>
      </c>
      <c r="B359" s="42" t="str">
        <f t="shared" si="30"/>
        <v>Cultivated CropsVegetated Swale</v>
      </c>
      <c r="C359" s="42" t="s">
        <v>14</v>
      </c>
      <c r="D359" s="42" t="s">
        <v>98</v>
      </c>
      <c r="E359" s="38">
        <v>0.42</v>
      </c>
      <c r="F359" s="38"/>
      <c r="G359" s="38">
        <v>0.86</v>
      </c>
      <c r="H359" s="38">
        <f t="shared" ref="H359:H370" si="33">G359*$E24</f>
        <v>0.36119999999999997</v>
      </c>
    </row>
    <row r="360" spans="1:8" x14ac:dyDescent="0.3">
      <c r="A360" s="42" t="s">
        <v>85</v>
      </c>
      <c r="B360" s="42" t="str">
        <f t="shared" si="30"/>
        <v>Cultivated CropsGrassed Waterway</v>
      </c>
      <c r="C360" s="42" t="s">
        <v>14</v>
      </c>
      <c r="D360" s="42" t="s">
        <v>100</v>
      </c>
      <c r="E360" s="38">
        <v>0.42</v>
      </c>
      <c r="F360" s="38"/>
      <c r="G360" s="38">
        <v>0.86</v>
      </c>
      <c r="H360" s="38">
        <f t="shared" si="33"/>
        <v>0.36119999999999997</v>
      </c>
    </row>
    <row r="361" spans="1:8" x14ac:dyDescent="0.3">
      <c r="A361" s="42" t="s">
        <v>85</v>
      </c>
      <c r="B361" s="42" t="str">
        <f t="shared" si="30"/>
        <v>Cultivated CropsGreen roof system</v>
      </c>
      <c r="C361" s="42" t="s">
        <v>14</v>
      </c>
      <c r="D361" s="42" t="s">
        <v>102</v>
      </c>
      <c r="E361" s="38">
        <v>0.45</v>
      </c>
      <c r="F361" s="38"/>
      <c r="G361" s="38">
        <v>0.86</v>
      </c>
      <c r="H361" s="38">
        <f t="shared" si="33"/>
        <v>0.38700000000000001</v>
      </c>
    </row>
    <row r="362" spans="1:8" x14ac:dyDescent="0.3">
      <c r="A362" s="42" t="s">
        <v>85</v>
      </c>
      <c r="B362" s="42" t="str">
        <f t="shared" si="30"/>
        <v>Cultivated CropsImpervious Disconnection to amended soils</v>
      </c>
      <c r="C362" s="42" t="s">
        <v>14</v>
      </c>
      <c r="D362" s="42" t="s">
        <v>104</v>
      </c>
      <c r="E362" s="38">
        <v>0.15</v>
      </c>
      <c r="F362" s="38"/>
      <c r="G362" s="38">
        <v>0.86</v>
      </c>
      <c r="H362" s="38">
        <f t="shared" si="33"/>
        <v>0.129</v>
      </c>
    </row>
    <row r="363" spans="1:8" x14ac:dyDescent="0.3">
      <c r="A363" s="42" t="s">
        <v>85</v>
      </c>
      <c r="B363" s="42" t="str">
        <f t="shared" si="30"/>
        <v>Cultivated CropsPermeable/Porous Pavement w/o Sand, Veg. - A/B soils, no underdrain</v>
      </c>
      <c r="C363" s="42" t="s">
        <v>14</v>
      </c>
      <c r="D363" s="42" t="s">
        <v>106</v>
      </c>
      <c r="E363" s="38">
        <v>0.8</v>
      </c>
      <c r="F363" s="38"/>
      <c r="G363" s="38">
        <v>0.86</v>
      </c>
      <c r="H363" s="38">
        <f t="shared" si="33"/>
        <v>0.68800000000000006</v>
      </c>
    </row>
    <row r="364" spans="1:8" x14ac:dyDescent="0.3">
      <c r="A364" s="42" t="s">
        <v>85</v>
      </c>
      <c r="B364" s="42" t="str">
        <f t="shared" si="30"/>
        <v>Cultivated CropsPermeable/Porous Pavement w/o Sand, Veg. - A/B soils, underdrain</v>
      </c>
      <c r="C364" s="42" t="s">
        <v>14</v>
      </c>
      <c r="D364" s="42" t="s">
        <v>108</v>
      </c>
      <c r="E364" s="38">
        <v>0.5</v>
      </c>
      <c r="F364" s="38"/>
      <c r="G364" s="38">
        <v>0.86</v>
      </c>
      <c r="H364" s="38">
        <f t="shared" si="33"/>
        <v>0.43</v>
      </c>
    </row>
    <row r="365" spans="1:8" x14ac:dyDescent="0.3">
      <c r="A365" s="42" t="s">
        <v>85</v>
      </c>
      <c r="B365" s="42" t="str">
        <f t="shared" si="30"/>
        <v>Cultivated CropsPermeable/Porous Pavement w/o Sand, Veg. - C/D soils, underdrain</v>
      </c>
      <c r="C365" s="42" t="s">
        <v>14</v>
      </c>
      <c r="D365" s="42" t="s">
        <v>110</v>
      </c>
      <c r="E365" s="38">
        <v>0.2</v>
      </c>
      <c r="F365" s="38"/>
      <c r="G365" s="38">
        <v>0.86</v>
      </c>
      <c r="H365" s="38">
        <f t="shared" si="33"/>
        <v>0.17200000000000001</v>
      </c>
    </row>
    <row r="366" spans="1:8" x14ac:dyDescent="0.3">
      <c r="A366" s="42" t="s">
        <v>85</v>
      </c>
      <c r="B366" s="42" t="str">
        <f t="shared" si="30"/>
        <v>Cultivated CropsPermeable/Porous Pavement w/Sand, Veg. - A/B soils, no underdrain</v>
      </c>
      <c r="C366" s="42" t="s">
        <v>14</v>
      </c>
      <c r="D366" s="42" t="s">
        <v>112</v>
      </c>
      <c r="E366" s="38">
        <v>0.85</v>
      </c>
      <c r="F366" s="38"/>
      <c r="G366" s="38">
        <v>0.86</v>
      </c>
      <c r="H366" s="38">
        <f t="shared" si="33"/>
        <v>0.73099999999999998</v>
      </c>
    </row>
    <row r="367" spans="1:8" x14ac:dyDescent="0.3">
      <c r="A367" s="42" t="s">
        <v>85</v>
      </c>
      <c r="B367" s="42" t="str">
        <f t="shared" si="30"/>
        <v>Cultivated CropsPermeable/Porous Pavement w/Sand, Veg. - A/B soils, underdrain</v>
      </c>
      <c r="C367" s="42" t="s">
        <v>14</v>
      </c>
      <c r="D367" s="42" t="s">
        <v>114</v>
      </c>
      <c r="E367" s="38">
        <v>0.75</v>
      </c>
      <c r="F367" s="38"/>
      <c r="G367" s="38">
        <v>0.86</v>
      </c>
      <c r="H367" s="38">
        <f t="shared" si="33"/>
        <v>0.64500000000000002</v>
      </c>
    </row>
    <row r="368" spans="1:8" x14ac:dyDescent="0.3">
      <c r="A368" s="42" t="s">
        <v>85</v>
      </c>
      <c r="B368" s="42" t="str">
        <f t="shared" si="30"/>
        <v>Cultivated CropsPermeable/Porous Pavement w/Sand, Veg. - C/D soils, underdrain</v>
      </c>
      <c r="C368" s="42" t="s">
        <v>14</v>
      </c>
      <c r="D368" s="42" t="s">
        <v>116</v>
      </c>
      <c r="E368" s="38">
        <v>0.2</v>
      </c>
      <c r="F368" s="38"/>
      <c r="G368" s="38">
        <v>0.86</v>
      </c>
      <c r="H368" s="38">
        <f t="shared" si="33"/>
        <v>0.17200000000000001</v>
      </c>
    </row>
    <row r="369" spans="1:8" x14ac:dyDescent="0.3">
      <c r="A369" s="42" t="s">
        <v>85</v>
      </c>
      <c r="B369" s="42" t="str">
        <f t="shared" si="30"/>
        <v>Cultivated CropsPlanter boxes/Stormwater Planters</v>
      </c>
      <c r="C369" s="42" t="s">
        <v>14</v>
      </c>
      <c r="D369" s="42" t="s">
        <v>118</v>
      </c>
      <c r="E369" s="38">
        <v>0.75</v>
      </c>
      <c r="F369" s="38"/>
      <c r="G369" s="38">
        <v>0.86</v>
      </c>
      <c r="H369" s="38">
        <f t="shared" si="33"/>
        <v>0.64500000000000002</v>
      </c>
    </row>
    <row r="370" spans="1:8" x14ac:dyDescent="0.3">
      <c r="A370" s="42" t="s">
        <v>85</v>
      </c>
      <c r="B370" s="42" t="str">
        <f t="shared" si="30"/>
        <v>Cultivated CropsRain Barrels and Cisterns</v>
      </c>
      <c r="C370" s="42" t="s">
        <v>14</v>
      </c>
      <c r="D370" s="42" t="s">
        <v>120</v>
      </c>
      <c r="E370" s="38">
        <v>0.75</v>
      </c>
      <c r="F370" s="38"/>
      <c r="G370" s="38">
        <v>0.86</v>
      </c>
      <c r="H370" s="38">
        <f t="shared" si="33"/>
        <v>0.64500000000000002</v>
      </c>
    </row>
    <row r="371" spans="1:8" x14ac:dyDescent="0.3">
      <c r="A371" s="42" t="s">
        <v>85</v>
      </c>
      <c r="B371" s="42" t="str">
        <f t="shared" si="30"/>
        <v>Cultivated CropsTree Planting</v>
      </c>
      <c r="C371" s="42" t="s">
        <v>14</v>
      </c>
      <c r="D371" s="42" t="s">
        <v>122</v>
      </c>
      <c r="E371" s="38"/>
      <c r="F371" s="38"/>
      <c r="G371" s="38">
        <v>0.86</v>
      </c>
      <c r="H371" s="38">
        <f>G371-$G438</f>
        <v>0.7</v>
      </c>
    </row>
    <row r="372" spans="1:8" x14ac:dyDescent="0.3">
      <c r="A372" s="42" t="s">
        <v>85</v>
      </c>
      <c r="B372" s="42" t="str">
        <f t="shared" si="30"/>
        <v>Cultivated CropsVegetated Open Channels</v>
      </c>
      <c r="C372" s="42" t="s">
        <v>14</v>
      </c>
      <c r="D372" s="42" t="s">
        <v>124</v>
      </c>
      <c r="E372" s="38">
        <v>0.45</v>
      </c>
      <c r="F372" s="38"/>
      <c r="G372" s="38">
        <v>0.86</v>
      </c>
      <c r="H372" s="38">
        <f>G372*$E37</f>
        <v>0.38700000000000001</v>
      </c>
    </row>
    <row r="373" spans="1:8" x14ac:dyDescent="0.3">
      <c r="A373" s="42" t="s">
        <v>126</v>
      </c>
      <c r="B373" s="42" t="str">
        <f t="shared" si="30"/>
        <v>Cultivated CropsBioswale</v>
      </c>
      <c r="C373" s="42" t="s">
        <v>14</v>
      </c>
      <c r="D373" s="42" t="s">
        <v>127</v>
      </c>
      <c r="E373" s="38">
        <v>0.75</v>
      </c>
      <c r="F373" s="38"/>
      <c r="G373" s="38">
        <v>0.86</v>
      </c>
      <c r="H373" s="38">
        <f>G373*$E38</f>
        <v>0.64500000000000002</v>
      </c>
    </row>
    <row r="374" spans="1:8" s="42" customFormat="1" x14ac:dyDescent="0.3">
      <c r="A374" s="42" t="s">
        <v>126</v>
      </c>
      <c r="B374" s="42" t="str">
        <f>C374&amp;D374</f>
        <v>Cultivated CropsRoadside Ditch Management</v>
      </c>
      <c r="C374" s="42" t="s">
        <v>14</v>
      </c>
      <c r="D374" s="42" t="s">
        <v>214</v>
      </c>
      <c r="E374" s="38"/>
      <c r="F374" s="38">
        <v>3.2000000000000001E-2</v>
      </c>
      <c r="G374" s="38"/>
      <c r="H374" s="38">
        <v>3.2000000000000001E-2</v>
      </c>
    </row>
    <row r="375" spans="1:8" x14ac:dyDescent="0.3">
      <c r="A375" s="42" t="s">
        <v>126</v>
      </c>
      <c r="B375" s="42" t="str">
        <f t="shared" si="30"/>
        <v>Cultivated CropsTerrace/Diversion Terrace</v>
      </c>
      <c r="C375" s="42" t="s">
        <v>14</v>
      </c>
      <c r="D375" s="42" t="s">
        <v>129</v>
      </c>
      <c r="E375" s="38">
        <v>0.1</v>
      </c>
      <c r="F375" s="38"/>
      <c r="G375" s="38">
        <v>0.86</v>
      </c>
      <c r="H375" s="38">
        <f t="shared" ref="H375:H390" si="34">G375*$E40</f>
        <v>8.6000000000000007E-2</v>
      </c>
    </row>
    <row r="376" spans="1:8" x14ac:dyDescent="0.3">
      <c r="A376" s="42" t="s">
        <v>131</v>
      </c>
      <c r="B376" s="42" t="str">
        <f t="shared" si="30"/>
        <v>Cultivated CropsFilter Strip Runoff Reduction</v>
      </c>
      <c r="C376" s="42" t="s">
        <v>14</v>
      </c>
      <c r="D376" s="42" t="s">
        <v>132</v>
      </c>
      <c r="E376" s="38">
        <v>0.54</v>
      </c>
      <c r="F376" s="38"/>
      <c r="G376" s="38">
        <v>0.86</v>
      </c>
      <c r="H376" s="38">
        <f t="shared" si="34"/>
        <v>0.46440000000000003</v>
      </c>
    </row>
    <row r="377" spans="1:8" x14ac:dyDescent="0.3">
      <c r="A377" s="42" t="s">
        <v>131</v>
      </c>
      <c r="B377" s="42" t="str">
        <f t="shared" si="30"/>
        <v>Cultivated CropsFiltering Practices/Underground Sand Filter</v>
      </c>
      <c r="C377" s="42" t="s">
        <v>14</v>
      </c>
      <c r="D377" s="42" t="s">
        <v>134</v>
      </c>
      <c r="E377" s="38">
        <v>0.6</v>
      </c>
      <c r="F377" s="38"/>
      <c r="G377" s="38">
        <v>0.86</v>
      </c>
      <c r="H377" s="38">
        <f t="shared" si="34"/>
        <v>0.51600000000000001</v>
      </c>
    </row>
    <row r="378" spans="1:8" x14ac:dyDescent="0.3">
      <c r="A378" s="42" t="s">
        <v>136</v>
      </c>
      <c r="B378" s="42" t="str">
        <f t="shared" si="30"/>
        <v>Cultivated CropsDry Well</v>
      </c>
      <c r="C378" s="42" t="s">
        <v>14</v>
      </c>
      <c r="D378" s="42" t="s">
        <v>137</v>
      </c>
      <c r="E378" s="38">
        <v>0.85</v>
      </c>
      <c r="F378" s="38"/>
      <c r="G378" s="38">
        <v>0.86</v>
      </c>
      <c r="H378" s="38">
        <f t="shared" si="34"/>
        <v>0.73099999999999998</v>
      </c>
    </row>
    <row r="379" spans="1:8" x14ac:dyDescent="0.3">
      <c r="A379" s="42" t="s">
        <v>136</v>
      </c>
      <c r="B379" s="42" t="str">
        <f t="shared" si="30"/>
        <v>Cultivated Cropsinfiltration Basin</v>
      </c>
      <c r="C379" s="42" t="s">
        <v>14</v>
      </c>
      <c r="D379" s="42" t="s">
        <v>139</v>
      </c>
      <c r="E379" s="38">
        <v>0.85</v>
      </c>
      <c r="F379" s="38"/>
      <c r="G379" s="38">
        <v>0.86</v>
      </c>
      <c r="H379" s="38">
        <f t="shared" si="34"/>
        <v>0.73099999999999998</v>
      </c>
    </row>
    <row r="380" spans="1:8" x14ac:dyDescent="0.3">
      <c r="A380" s="42" t="s">
        <v>136</v>
      </c>
      <c r="B380" s="42" t="str">
        <f t="shared" si="30"/>
        <v>Cultivated CropsInfiltration Practices w/o Sand, Veg. - A/B soils, no underdrain</v>
      </c>
      <c r="C380" s="42" t="s">
        <v>14</v>
      </c>
      <c r="D380" s="42" t="s">
        <v>141</v>
      </c>
      <c r="E380" s="38">
        <v>0.85</v>
      </c>
      <c r="F380" s="38"/>
      <c r="G380" s="38">
        <v>0.86</v>
      </c>
      <c r="H380" s="38">
        <f t="shared" si="34"/>
        <v>0.73099999999999998</v>
      </c>
    </row>
    <row r="381" spans="1:8" x14ac:dyDescent="0.3">
      <c r="A381" s="42" t="s">
        <v>136</v>
      </c>
      <c r="B381" s="42" t="str">
        <f t="shared" si="30"/>
        <v>Cultivated CropsInfiltration Trench</v>
      </c>
      <c r="C381" s="42" t="s">
        <v>14</v>
      </c>
      <c r="D381" s="42" t="s">
        <v>143</v>
      </c>
      <c r="E381" s="38">
        <v>0.85</v>
      </c>
      <c r="F381" s="38"/>
      <c r="G381" s="38">
        <v>0.86</v>
      </c>
      <c r="H381" s="38">
        <f t="shared" si="34"/>
        <v>0.73099999999999998</v>
      </c>
    </row>
    <row r="382" spans="1:8" x14ac:dyDescent="0.3">
      <c r="A382" s="42" t="s">
        <v>136</v>
      </c>
      <c r="B382" s="42" t="str">
        <f t="shared" si="30"/>
        <v>Cultivated CropsSubsurface Drain</v>
      </c>
      <c r="C382" s="42" t="s">
        <v>14</v>
      </c>
      <c r="D382" s="42" t="s">
        <v>145</v>
      </c>
      <c r="E382" s="38">
        <v>0.85</v>
      </c>
      <c r="F382" s="38"/>
      <c r="G382" s="38">
        <v>0.86</v>
      </c>
      <c r="H382" s="38">
        <f t="shared" si="34"/>
        <v>0.73099999999999998</v>
      </c>
    </row>
    <row r="383" spans="1:8" x14ac:dyDescent="0.3">
      <c r="A383" s="42" t="s">
        <v>136</v>
      </c>
      <c r="B383" s="42" t="str">
        <f t="shared" si="30"/>
        <v>Cultivated CropsUnderground infiltration system</v>
      </c>
      <c r="C383" s="42" t="s">
        <v>14</v>
      </c>
      <c r="D383" s="42" t="s">
        <v>147</v>
      </c>
      <c r="E383" s="38">
        <v>0.85</v>
      </c>
      <c r="F383" s="38"/>
      <c r="G383" s="38">
        <v>0.86</v>
      </c>
      <c r="H383" s="38">
        <f t="shared" si="34"/>
        <v>0.73099999999999998</v>
      </c>
    </row>
    <row r="384" spans="1:8" x14ac:dyDescent="0.3">
      <c r="A384" s="42" t="s">
        <v>149</v>
      </c>
      <c r="B384" s="42" t="str">
        <f t="shared" si="30"/>
        <v>Cultivated CropsDry Extended Detention Ponds</v>
      </c>
      <c r="C384" s="42" t="s">
        <v>14</v>
      </c>
      <c r="D384" s="42" t="s">
        <v>150</v>
      </c>
      <c r="E384" s="38">
        <v>0.2</v>
      </c>
      <c r="F384" s="38"/>
      <c r="G384" s="38">
        <v>0.86</v>
      </c>
      <c r="H384" s="38">
        <f t="shared" si="34"/>
        <v>0.17200000000000001</v>
      </c>
    </row>
    <row r="385" spans="1:8" x14ac:dyDescent="0.3">
      <c r="A385" s="42" t="s">
        <v>149</v>
      </c>
      <c r="B385" s="42" t="str">
        <f t="shared" si="30"/>
        <v>Cultivated CropsWet Extended Detention Pond</v>
      </c>
      <c r="C385" s="42" t="s">
        <v>14</v>
      </c>
      <c r="D385" s="42" t="s">
        <v>152</v>
      </c>
      <c r="E385" s="38">
        <v>0.45</v>
      </c>
      <c r="F385" s="38"/>
      <c r="G385" s="38">
        <v>0.86</v>
      </c>
      <c r="H385" s="38">
        <f t="shared" si="34"/>
        <v>0.38700000000000001</v>
      </c>
    </row>
    <row r="386" spans="1:8" x14ac:dyDescent="0.3">
      <c r="A386" s="42" t="s">
        <v>149</v>
      </c>
      <c r="B386" s="42" t="str">
        <f t="shared" si="30"/>
        <v>Cultivated CropsSediment Basin</v>
      </c>
      <c r="C386" s="42" t="s">
        <v>14</v>
      </c>
      <c r="D386" s="42" t="s">
        <v>153</v>
      </c>
      <c r="E386" s="38">
        <v>0.1</v>
      </c>
      <c r="F386" s="38"/>
      <c r="G386" s="38">
        <v>0.86</v>
      </c>
      <c r="H386" s="38">
        <f t="shared" si="34"/>
        <v>8.6000000000000007E-2</v>
      </c>
    </row>
    <row r="387" spans="1:8" x14ac:dyDescent="0.3">
      <c r="A387" s="42" t="s">
        <v>149</v>
      </c>
      <c r="B387" s="42" t="str">
        <f t="shared" si="30"/>
        <v>Cultivated CropsStormwater Ponds</v>
      </c>
      <c r="C387" s="42" t="s">
        <v>14</v>
      </c>
      <c r="D387" s="42" t="s">
        <v>149</v>
      </c>
      <c r="E387" s="38">
        <v>0.45</v>
      </c>
      <c r="F387" s="38"/>
      <c r="G387" s="38">
        <v>0.86</v>
      </c>
      <c r="H387" s="38">
        <f t="shared" si="34"/>
        <v>0.38700000000000001</v>
      </c>
    </row>
    <row r="388" spans="1:8" x14ac:dyDescent="0.3">
      <c r="A388" s="42" t="s">
        <v>156</v>
      </c>
      <c r="B388" s="42" t="str">
        <f t="shared" si="30"/>
        <v>Cultivated CropsConstructed Wetland/Stormwater Wetland</v>
      </c>
      <c r="C388" s="42" t="s">
        <v>14</v>
      </c>
      <c r="D388" s="42" t="s">
        <v>157</v>
      </c>
      <c r="E388" s="38">
        <v>0.45</v>
      </c>
      <c r="F388" s="38"/>
      <c r="G388" s="38">
        <v>0.86</v>
      </c>
      <c r="H388" s="38">
        <f t="shared" si="34"/>
        <v>0.38700000000000001</v>
      </c>
    </row>
    <row r="389" spans="1:8" x14ac:dyDescent="0.3">
      <c r="A389" s="42" t="s">
        <v>156</v>
      </c>
      <c r="B389" s="42" t="str">
        <f t="shared" si="30"/>
        <v>Cultivated CropsWetland Creation, Shallow Wetland/Pond/Wetland System/Pocket Wetland</v>
      </c>
      <c r="C389" s="42" t="s">
        <v>14</v>
      </c>
      <c r="D389" s="42" t="s">
        <v>159</v>
      </c>
      <c r="E389" s="38">
        <v>0.45</v>
      </c>
      <c r="F389" s="38"/>
      <c r="G389" s="38">
        <v>0.86</v>
      </c>
      <c r="H389" s="38">
        <f t="shared" si="34"/>
        <v>0.38700000000000001</v>
      </c>
    </row>
    <row r="390" spans="1:8" x14ac:dyDescent="0.3">
      <c r="A390" s="42" t="s">
        <v>160</v>
      </c>
      <c r="B390" s="42" t="str">
        <f t="shared" si="30"/>
        <v xml:space="preserve">Cultivated CropsRiparian Forest Buffer </v>
      </c>
      <c r="C390" s="42" t="s">
        <v>14</v>
      </c>
      <c r="D390" s="42" t="s">
        <v>161</v>
      </c>
      <c r="E390" s="38">
        <v>0.42</v>
      </c>
      <c r="F390" s="38"/>
      <c r="G390" s="38">
        <v>0.86</v>
      </c>
      <c r="H390" s="38">
        <f t="shared" si="34"/>
        <v>0.36119999999999997</v>
      </c>
    </row>
    <row r="391" spans="1:8" x14ac:dyDescent="0.3">
      <c r="A391" s="42" t="s">
        <v>160</v>
      </c>
      <c r="B391" s="42" t="str">
        <f t="shared" si="30"/>
        <v>Cultivated CropsStream Restoration (feet)</v>
      </c>
      <c r="C391" s="42" t="s">
        <v>14</v>
      </c>
      <c r="D391" s="42" t="s">
        <v>163</v>
      </c>
      <c r="E391" s="38"/>
      <c r="F391" s="38">
        <v>6.8000000000000005E-2</v>
      </c>
      <c r="G391" s="38">
        <v>0.86</v>
      </c>
      <c r="H391" s="38">
        <v>6.8000000000000005E-2</v>
      </c>
    </row>
    <row r="392" spans="1:8" x14ac:dyDescent="0.3">
      <c r="A392" s="42" t="s">
        <v>160</v>
      </c>
      <c r="B392" s="42" t="str">
        <f t="shared" si="30"/>
        <v>Cultivated CropsWetland Rehabilitation</v>
      </c>
      <c r="C392" s="42" t="s">
        <v>14</v>
      </c>
      <c r="D392" s="42" t="s">
        <v>165</v>
      </c>
      <c r="E392" s="38">
        <v>0.4</v>
      </c>
      <c r="F392" s="38"/>
      <c r="G392" s="38">
        <v>0.86</v>
      </c>
      <c r="H392" s="38">
        <f t="shared" ref="H392:H403" si="35">G392*$E57</f>
        <v>0.34400000000000003</v>
      </c>
    </row>
    <row r="393" spans="1:8" x14ac:dyDescent="0.3">
      <c r="A393" s="42" t="s">
        <v>167</v>
      </c>
      <c r="B393" s="42" t="str">
        <f t="shared" ref="B393:B457" si="36">C393&amp;D393</f>
        <v>Cultivated CropsVacuum/Advanced Sweeping Technology - 1 pass/12 weeks</v>
      </c>
      <c r="C393" s="42" t="s">
        <v>14</v>
      </c>
      <c r="D393" s="42" t="s">
        <v>168</v>
      </c>
      <c r="E393" s="38">
        <v>0.01</v>
      </c>
      <c r="F393" s="38"/>
      <c r="G393" s="38">
        <v>0.86</v>
      </c>
      <c r="H393" s="38">
        <f t="shared" si="35"/>
        <v>8.6E-3</v>
      </c>
    </row>
    <row r="394" spans="1:8" x14ac:dyDescent="0.3">
      <c r="A394" s="42" t="s">
        <v>167</v>
      </c>
      <c r="B394" s="42" t="str">
        <f t="shared" si="36"/>
        <v>Cultivated CropsVacuum/Advanced Sweeping Technology - 1 pass/2 weeks</v>
      </c>
      <c r="C394" s="42" t="s">
        <v>14</v>
      </c>
      <c r="D394" s="42" t="s">
        <v>170</v>
      </c>
      <c r="E394" s="38">
        <v>0.05</v>
      </c>
      <c r="F394" s="38"/>
      <c r="G394" s="38">
        <v>0.86</v>
      </c>
      <c r="H394" s="38">
        <f t="shared" si="35"/>
        <v>4.3000000000000003E-2</v>
      </c>
    </row>
    <row r="395" spans="1:8" x14ac:dyDescent="0.3">
      <c r="A395" s="42" t="s">
        <v>167</v>
      </c>
      <c r="B395" s="42" t="str">
        <f t="shared" si="36"/>
        <v>Cultivated CropsVacuum/Advanced Sweeping Technology - 1 pass/4 weeks</v>
      </c>
      <c r="C395" s="42" t="s">
        <v>14</v>
      </c>
      <c r="D395" s="42" t="s">
        <v>172</v>
      </c>
      <c r="E395" s="38">
        <v>0.03</v>
      </c>
      <c r="F395" s="38"/>
      <c r="G395" s="38">
        <v>0.86</v>
      </c>
      <c r="H395" s="38">
        <f t="shared" si="35"/>
        <v>2.58E-2</v>
      </c>
    </row>
    <row r="396" spans="1:8" x14ac:dyDescent="0.3">
      <c r="A396" s="42" t="s">
        <v>167</v>
      </c>
      <c r="B396" s="42" t="str">
        <f t="shared" si="36"/>
        <v>Cultivated CropsVacuum/Advanced Sweeping Technology - 1 pass/8 weeks</v>
      </c>
      <c r="C396" s="42" t="s">
        <v>14</v>
      </c>
      <c r="D396" s="42" t="s">
        <v>174</v>
      </c>
      <c r="E396" s="38">
        <v>0.02</v>
      </c>
      <c r="F396" s="38"/>
      <c r="G396" s="38">
        <v>0.86</v>
      </c>
      <c r="H396" s="38">
        <f t="shared" si="35"/>
        <v>1.72E-2</v>
      </c>
    </row>
    <row r="397" spans="1:8" x14ac:dyDescent="0.3">
      <c r="A397" s="42" t="s">
        <v>167</v>
      </c>
      <c r="B397" s="42" t="str">
        <f t="shared" si="36"/>
        <v>Cultivated CropsVacuum/Advanced Sweeping Technology - 1 pass/week</v>
      </c>
      <c r="C397" s="42" t="s">
        <v>14</v>
      </c>
      <c r="D397" s="42" t="s">
        <v>176</v>
      </c>
      <c r="E397" s="38">
        <v>0.08</v>
      </c>
      <c r="F397" s="38"/>
      <c r="G397" s="38">
        <v>0.86</v>
      </c>
      <c r="H397" s="38">
        <f t="shared" si="35"/>
        <v>6.88E-2</v>
      </c>
    </row>
    <row r="398" spans="1:8" x14ac:dyDescent="0.3">
      <c r="A398" s="42" t="s">
        <v>167</v>
      </c>
      <c r="B398" s="42" t="str">
        <f t="shared" si="36"/>
        <v>Cultivated CropsVacuum/Advanced Sweeping Technology - 2 pass/week</v>
      </c>
      <c r="C398" s="42" t="s">
        <v>14</v>
      </c>
      <c r="D398" s="42" t="s">
        <v>178</v>
      </c>
      <c r="E398" s="38">
        <v>0.1</v>
      </c>
      <c r="F398" s="38"/>
      <c r="G398" s="38">
        <v>0.86</v>
      </c>
      <c r="H398" s="38">
        <f t="shared" si="35"/>
        <v>8.6000000000000007E-2</v>
      </c>
    </row>
    <row r="399" spans="1:8" x14ac:dyDescent="0.3">
      <c r="A399" s="42" t="s">
        <v>167</v>
      </c>
      <c r="B399" s="42" t="str">
        <f t="shared" si="36"/>
        <v>Cultivated CropsVacuum/Advanced Sweeping Technology - fall 1 pass/1-2 weeks else monthly</v>
      </c>
      <c r="C399" s="42" t="s">
        <v>14</v>
      </c>
      <c r="D399" s="42" t="s">
        <v>180</v>
      </c>
      <c r="E399" s="38">
        <v>0.05</v>
      </c>
      <c r="F399" s="38"/>
      <c r="G399" s="38">
        <v>0.86</v>
      </c>
      <c r="H399" s="38">
        <f t="shared" si="35"/>
        <v>4.3000000000000003E-2</v>
      </c>
    </row>
    <row r="400" spans="1:8" x14ac:dyDescent="0.3">
      <c r="A400" s="42" t="s">
        <v>167</v>
      </c>
      <c r="B400" s="42" t="str">
        <f t="shared" si="36"/>
        <v>Cultivated CropsVacuum/Advanced Sweeping Technology - spring 1 pass/1-2 weeks else monthly</v>
      </c>
      <c r="C400" s="42" t="s">
        <v>14</v>
      </c>
      <c r="D400" s="42" t="s">
        <v>182</v>
      </c>
      <c r="E400" s="38">
        <v>0.04</v>
      </c>
      <c r="F400" s="38"/>
      <c r="G400" s="38">
        <v>0.86</v>
      </c>
      <c r="H400" s="38">
        <f t="shared" si="35"/>
        <v>3.44E-2</v>
      </c>
    </row>
    <row r="401" spans="1:8" x14ac:dyDescent="0.3">
      <c r="A401" s="42" t="s">
        <v>184</v>
      </c>
      <c r="B401" s="42" t="str">
        <f t="shared" si="36"/>
        <v>Cultivated CropsNutrient Management Plan High Risk Lawn</v>
      </c>
      <c r="C401" s="42" t="s">
        <v>14</v>
      </c>
      <c r="D401" s="42" t="s">
        <v>185</v>
      </c>
      <c r="E401" s="38">
        <v>0.1</v>
      </c>
      <c r="F401" s="38"/>
      <c r="G401" s="38">
        <v>0.86</v>
      </c>
      <c r="H401" s="38">
        <f t="shared" si="35"/>
        <v>8.6000000000000007E-2</v>
      </c>
    </row>
    <row r="402" spans="1:8" x14ac:dyDescent="0.3">
      <c r="A402" s="42" t="s">
        <v>184</v>
      </c>
      <c r="B402" s="42" t="str">
        <f t="shared" si="36"/>
        <v>Cultivated CropsNutrient Management Plan Low Risk Lawn</v>
      </c>
      <c r="C402" s="42" t="s">
        <v>14</v>
      </c>
      <c r="D402" s="42" t="s">
        <v>187</v>
      </c>
      <c r="E402" s="38">
        <v>0.03</v>
      </c>
      <c r="F402" s="38"/>
      <c r="G402" s="38">
        <v>0.86</v>
      </c>
      <c r="H402" s="38">
        <f t="shared" si="35"/>
        <v>2.58E-2</v>
      </c>
    </row>
    <row r="403" spans="1:8" x14ac:dyDescent="0.3">
      <c r="A403" s="42" t="s">
        <v>184</v>
      </c>
      <c r="B403" s="42" t="str">
        <f t="shared" si="36"/>
        <v>Cultivated CropsNutrient Management</v>
      </c>
      <c r="C403" s="42" t="s">
        <v>14</v>
      </c>
      <c r="D403" s="42" t="s">
        <v>65</v>
      </c>
      <c r="E403" s="38">
        <v>0.05</v>
      </c>
      <c r="F403" s="38"/>
      <c r="G403" s="38">
        <v>0.86</v>
      </c>
      <c r="H403" s="38">
        <f t="shared" si="35"/>
        <v>4.3000000000000003E-2</v>
      </c>
    </row>
    <row r="404" spans="1:8" x14ac:dyDescent="0.3">
      <c r="A404" s="42" t="s">
        <v>27</v>
      </c>
      <c r="B404" s="42" t="str">
        <f t="shared" si="36"/>
        <v>NaturalBarnyard Runoff Control</v>
      </c>
      <c r="C404" s="42" t="s">
        <v>37</v>
      </c>
      <c r="D404" s="42" t="s">
        <v>51</v>
      </c>
      <c r="E404" s="38">
        <v>0.2</v>
      </c>
      <c r="F404" s="38"/>
      <c r="G404" s="38">
        <v>0.16</v>
      </c>
      <c r="H404" s="38">
        <f>G404*$E2</f>
        <v>3.2000000000000001E-2</v>
      </c>
    </row>
    <row r="405" spans="1:8" x14ac:dyDescent="0.3">
      <c r="A405" s="42" t="s">
        <v>27</v>
      </c>
      <c r="B405" s="42" t="str">
        <f t="shared" si="36"/>
        <v>NaturalConservation Tillage</v>
      </c>
      <c r="C405" s="42" t="s">
        <v>37</v>
      </c>
      <c r="D405" s="42" t="s">
        <v>54</v>
      </c>
      <c r="E405" s="38">
        <v>7.0000000000000007E-2</v>
      </c>
      <c r="F405" s="38"/>
      <c r="G405" s="38">
        <v>0.16</v>
      </c>
      <c r="H405" s="38">
        <f>G405*$E3</f>
        <v>1.1200000000000002E-2</v>
      </c>
    </row>
    <row r="406" spans="1:8" x14ac:dyDescent="0.3">
      <c r="A406" s="42" t="s">
        <v>27</v>
      </c>
      <c r="B406" s="42" t="str">
        <f t="shared" si="36"/>
        <v>NaturalCover Crop</v>
      </c>
      <c r="C406" s="42" t="s">
        <v>37</v>
      </c>
      <c r="D406" s="42" t="s">
        <v>56</v>
      </c>
      <c r="E406" s="38">
        <v>7.0000000000000007E-2</v>
      </c>
      <c r="F406" s="38"/>
      <c r="G406" s="38">
        <v>0.16</v>
      </c>
      <c r="H406" s="38">
        <f>G406*$E4</f>
        <v>1.1200000000000002E-2</v>
      </c>
    </row>
    <row r="407" spans="1:8" x14ac:dyDescent="0.3">
      <c r="A407" s="42" t="s">
        <v>27</v>
      </c>
      <c r="B407" s="42" t="str">
        <f t="shared" si="36"/>
        <v>NaturalDairy Precision Feeding</v>
      </c>
      <c r="C407" s="42" t="s">
        <v>37</v>
      </c>
      <c r="D407" s="42" t="s">
        <v>23</v>
      </c>
      <c r="E407" s="38"/>
      <c r="F407" s="38" t="s">
        <v>209</v>
      </c>
      <c r="G407" s="38">
        <v>0.16</v>
      </c>
      <c r="H407" s="38" t="s">
        <v>209</v>
      </c>
    </row>
    <row r="408" spans="1:8" x14ac:dyDescent="0.3">
      <c r="A408" s="42" t="s">
        <v>27</v>
      </c>
      <c r="B408" s="42" t="str">
        <f t="shared" si="36"/>
        <v>NaturalRiparian Grass Buffer</v>
      </c>
      <c r="C408" s="42" t="s">
        <v>37</v>
      </c>
      <c r="D408" s="42" t="s">
        <v>60</v>
      </c>
      <c r="E408" s="38">
        <v>0.42</v>
      </c>
      <c r="F408" s="38"/>
      <c r="G408" s="38">
        <v>0.16</v>
      </c>
      <c r="H408" s="38">
        <f t="shared" ref="H408:H414" si="37">G408*$E6</f>
        <v>6.7199999999999996E-2</v>
      </c>
    </row>
    <row r="409" spans="1:8" x14ac:dyDescent="0.3">
      <c r="A409" s="42" t="s">
        <v>27</v>
      </c>
      <c r="B409" s="42" t="str">
        <f t="shared" si="36"/>
        <v>NaturalLoafing Lot Management</v>
      </c>
      <c r="C409" s="42" t="s">
        <v>37</v>
      </c>
      <c r="D409" s="42" t="s">
        <v>63</v>
      </c>
      <c r="E409" s="38">
        <v>0.2</v>
      </c>
      <c r="F409" s="38"/>
      <c r="G409" s="38">
        <v>0.16</v>
      </c>
      <c r="H409" s="38">
        <f t="shared" si="37"/>
        <v>3.2000000000000001E-2</v>
      </c>
    </row>
    <row r="410" spans="1:8" x14ac:dyDescent="0.3">
      <c r="A410" s="42" t="s">
        <v>27</v>
      </c>
      <c r="B410" s="42" t="str">
        <f t="shared" si="36"/>
        <v>NaturalNutrient Management</v>
      </c>
      <c r="C410" s="42" t="s">
        <v>37</v>
      </c>
      <c r="D410" s="42" t="s">
        <v>65</v>
      </c>
      <c r="E410" s="38">
        <v>0.21</v>
      </c>
      <c r="F410" s="38"/>
      <c r="G410" s="38">
        <v>0.16</v>
      </c>
      <c r="H410" s="38">
        <f t="shared" si="37"/>
        <v>3.3599999999999998E-2</v>
      </c>
    </row>
    <row r="411" spans="1:8" x14ac:dyDescent="0.3">
      <c r="A411" s="42" t="s">
        <v>27</v>
      </c>
      <c r="B411" s="42" t="str">
        <f t="shared" si="36"/>
        <v>NaturalOff Stream Watering without Fencing</v>
      </c>
      <c r="C411" s="42" t="s">
        <v>37</v>
      </c>
      <c r="D411" s="42" t="s">
        <v>67</v>
      </c>
      <c r="E411" s="38">
        <v>0.08</v>
      </c>
      <c r="F411" s="38"/>
      <c r="G411" s="38">
        <v>0.16</v>
      </c>
      <c r="H411" s="38">
        <f t="shared" si="37"/>
        <v>1.2800000000000001E-2</v>
      </c>
    </row>
    <row r="412" spans="1:8" x14ac:dyDescent="0.3">
      <c r="A412" s="42" t="s">
        <v>27</v>
      </c>
      <c r="B412" s="42" t="str">
        <f t="shared" si="36"/>
        <v>NaturalPrecision Intensive Rotational/Prescribed Grazing</v>
      </c>
      <c r="C412" s="42" t="s">
        <v>37</v>
      </c>
      <c r="D412" s="42" t="s">
        <v>69</v>
      </c>
      <c r="E412" s="38">
        <v>0.24</v>
      </c>
      <c r="F412" s="38"/>
      <c r="G412" s="38">
        <v>0.16</v>
      </c>
      <c r="H412" s="38">
        <f t="shared" si="37"/>
        <v>3.8399999999999997E-2</v>
      </c>
    </row>
    <row r="413" spans="1:8" x14ac:dyDescent="0.3">
      <c r="A413" s="42" t="s">
        <v>27</v>
      </c>
      <c r="B413" s="42" t="str">
        <f t="shared" si="36"/>
        <v>NaturalRiparian Forest Buffer</v>
      </c>
      <c r="C413" s="42" t="s">
        <v>37</v>
      </c>
      <c r="D413" s="42" t="s">
        <v>71</v>
      </c>
      <c r="E413" s="38">
        <v>0.42</v>
      </c>
      <c r="F413" s="38"/>
      <c r="G413" s="38">
        <v>0.16</v>
      </c>
      <c r="H413" s="38">
        <f t="shared" si="37"/>
        <v>6.7199999999999996E-2</v>
      </c>
    </row>
    <row r="414" spans="1:8" x14ac:dyDescent="0.3">
      <c r="A414" s="42" t="s">
        <v>27</v>
      </c>
      <c r="B414" s="42" t="str">
        <f t="shared" si="36"/>
        <v>NaturalSoil Conservation and Water Quality Plans</v>
      </c>
      <c r="C414" s="42" t="s">
        <v>37</v>
      </c>
      <c r="D414" s="42" t="s">
        <v>73</v>
      </c>
      <c r="E414" s="38">
        <v>0.15</v>
      </c>
      <c r="F414" s="38"/>
      <c r="G414" s="38">
        <v>0.16</v>
      </c>
      <c r="H414" s="38">
        <f t="shared" si="37"/>
        <v>2.4E-2</v>
      </c>
    </row>
    <row r="415" spans="1:8" x14ac:dyDescent="0.3">
      <c r="A415" s="42" t="s">
        <v>27</v>
      </c>
      <c r="B415" s="42" t="str">
        <f t="shared" si="36"/>
        <v xml:space="preserve">NaturalTree Planting </v>
      </c>
      <c r="C415" s="42" t="s">
        <v>37</v>
      </c>
      <c r="D415" s="42" t="s">
        <v>75</v>
      </c>
      <c r="E415" s="38"/>
      <c r="F415" s="38"/>
      <c r="G415" s="38">
        <v>0.16</v>
      </c>
      <c r="H415" s="38">
        <f>G415-$G415</f>
        <v>0</v>
      </c>
    </row>
    <row r="416" spans="1:8" x14ac:dyDescent="0.3">
      <c r="A416" s="42" t="s">
        <v>27</v>
      </c>
      <c r="B416" s="42" t="str">
        <f t="shared" si="36"/>
        <v>NaturalWaste Storage Facility</v>
      </c>
      <c r="C416" s="42" t="s">
        <v>37</v>
      </c>
      <c r="D416" s="42" t="s">
        <v>79</v>
      </c>
      <c r="E416" s="38">
        <v>0.21</v>
      </c>
      <c r="F416" s="38"/>
      <c r="G416" s="38">
        <v>0.16</v>
      </c>
      <c r="H416" s="38">
        <f>G416*$E14</f>
        <v>3.3599999999999998E-2</v>
      </c>
    </row>
    <row r="417" spans="1:8" x14ac:dyDescent="0.3">
      <c r="A417" s="42" t="s">
        <v>27</v>
      </c>
      <c r="B417" s="42" t="str">
        <f t="shared" si="36"/>
        <v>NaturalWaste Management System</v>
      </c>
      <c r="C417" s="42" t="s">
        <v>37</v>
      </c>
      <c r="D417" s="42" t="s">
        <v>208</v>
      </c>
      <c r="E417" s="38"/>
      <c r="F417" s="38">
        <v>3.85</v>
      </c>
      <c r="G417" s="38"/>
      <c r="H417" s="38">
        <v>3.85</v>
      </c>
    </row>
    <row r="418" spans="1:8" x14ac:dyDescent="0.3">
      <c r="A418" s="42" t="s">
        <v>27</v>
      </c>
      <c r="B418" s="42" t="str">
        <f t="shared" si="36"/>
        <v>NaturalWetland Enhancement</v>
      </c>
      <c r="C418" s="42" t="s">
        <v>37</v>
      </c>
      <c r="D418" s="42" t="s">
        <v>81</v>
      </c>
      <c r="E418" s="38">
        <v>0.32</v>
      </c>
      <c r="F418" s="38"/>
      <c r="G418" s="38">
        <v>0.16</v>
      </c>
      <c r="H418" s="38">
        <f t="shared" ref="H418:H424" si="38">G418*$E16</f>
        <v>5.1200000000000002E-2</v>
      </c>
    </row>
    <row r="419" spans="1:8" x14ac:dyDescent="0.3">
      <c r="A419" s="42" t="s">
        <v>27</v>
      </c>
      <c r="B419" s="42" t="str">
        <f t="shared" si="36"/>
        <v>NaturalWetland Restoration/Creation</v>
      </c>
      <c r="C419" s="42" t="s">
        <v>37</v>
      </c>
      <c r="D419" s="42" t="s">
        <v>83</v>
      </c>
      <c r="E419" s="38">
        <v>0.4</v>
      </c>
      <c r="F419" s="38"/>
      <c r="G419" s="38">
        <v>0.16</v>
      </c>
      <c r="H419" s="38">
        <f t="shared" si="38"/>
        <v>6.4000000000000001E-2</v>
      </c>
    </row>
    <row r="420" spans="1:8" x14ac:dyDescent="0.3">
      <c r="A420" s="42" t="s">
        <v>85</v>
      </c>
      <c r="B420" s="42" t="str">
        <f t="shared" si="36"/>
        <v>NaturalBioretention/raingardens - A/B soils, no underdrain</v>
      </c>
      <c r="C420" s="42" t="s">
        <v>37</v>
      </c>
      <c r="D420" s="42" t="s">
        <v>86</v>
      </c>
      <c r="E420" s="38">
        <v>0.85</v>
      </c>
      <c r="F420" s="38"/>
      <c r="G420" s="38">
        <v>0.16</v>
      </c>
      <c r="H420" s="38">
        <f t="shared" si="38"/>
        <v>0.13600000000000001</v>
      </c>
    </row>
    <row r="421" spans="1:8" x14ac:dyDescent="0.3">
      <c r="A421" s="42" t="s">
        <v>85</v>
      </c>
      <c r="B421" s="42" t="str">
        <f t="shared" si="36"/>
        <v>NaturalBioretention/raingardens - A/B soils, underdrain</v>
      </c>
      <c r="C421" s="42" t="s">
        <v>37</v>
      </c>
      <c r="D421" s="42" t="s">
        <v>88</v>
      </c>
      <c r="E421" s="38">
        <v>0.75</v>
      </c>
      <c r="F421" s="38"/>
      <c r="G421" s="38">
        <v>0.16</v>
      </c>
      <c r="H421" s="38">
        <f t="shared" si="38"/>
        <v>0.12</v>
      </c>
    </row>
    <row r="422" spans="1:8" x14ac:dyDescent="0.3">
      <c r="A422" s="42" t="s">
        <v>85</v>
      </c>
      <c r="B422" s="42" t="str">
        <f t="shared" si="36"/>
        <v>NaturalBioretention/raingardens - C/D soils, underdrain</v>
      </c>
      <c r="C422" s="42" t="s">
        <v>37</v>
      </c>
      <c r="D422" s="42" t="s">
        <v>90</v>
      </c>
      <c r="E422" s="38">
        <v>0.45</v>
      </c>
      <c r="F422" s="38"/>
      <c r="G422" s="38">
        <v>0.16</v>
      </c>
      <c r="H422" s="38">
        <f t="shared" si="38"/>
        <v>7.2000000000000008E-2</v>
      </c>
    </row>
    <row r="423" spans="1:8" x14ac:dyDescent="0.3">
      <c r="A423" s="42" t="s">
        <v>85</v>
      </c>
      <c r="B423" s="42" t="str">
        <f t="shared" si="36"/>
        <v>NaturalDisconnection of Rooftop Runoff</v>
      </c>
      <c r="C423" s="42" t="s">
        <v>37</v>
      </c>
      <c r="D423" s="42" t="s">
        <v>92</v>
      </c>
      <c r="E423" s="38">
        <v>0.75</v>
      </c>
      <c r="F423" s="38"/>
      <c r="G423" s="38">
        <v>0.16</v>
      </c>
      <c r="H423" s="38">
        <f t="shared" si="38"/>
        <v>0.12</v>
      </c>
    </row>
    <row r="424" spans="1:8" x14ac:dyDescent="0.3">
      <c r="A424" s="42" t="s">
        <v>85</v>
      </c>
      <c r="B424" s="42" t="str">
        <f t="shared" si="36"/>
        <v>NaturalVegetated Filter Strip</v>
      </c>
      <c r="C424" s="42" t="s">
        <v>37</v>
      </c>
      <c r="D424" s="42" t="s">
        <v>94</v>
      </c>
      <c r="E424" s="38">
        <v>0.42</v>
      </c>
      <c r="F424" s="38"/>
      <c r="G424" s="38">
        <v>0.16</v>
      </c>
      <c r="H424" s="38">
        <f t="shared" si="38"/>
        <v>6.7199999999999996E-2</v>
      </c>
    </row>
    <row r="425" spans="1:8" x14ac:dyDescent="0.3">
      <c r="A425" s="42" t="s">
        <v>85</v>
      </c>
      <c r="B425" s="42" t="str">
        <f t="shared" si="36"/>
        <v>NaturalForest Planting</v>
      </c>
      <c r="C425" s="42" t="s">
        <v>37</v>
      </c>
      <c r="D425" s="42" t="s">
        <v>96</v>
      </c>
      <c r="E425" s="38"/>
      <c r="F425" s="38"/>
      <c r="G425" s="38">
        <v>0.16</v>
      </c>
      <c r="H425" s="38">
        <f>G425-$G425</f>
        <v>0</v>
      </c>
    </row>
    <row r="426" spans="1:8" x14ac:dyDescent="0.3">
      <c r="A426" s="42" t="s">
        <v>85</v>
      </c>
      <c r="B426" s="42" t="str">
        <f t="shared" si="36"/>
        <v>NaturalVegetated Swale</v>
      </c>
      <c r="C426" s="42" t="s">
        <v>37</v>
      </c>
      <c r="D426" s="42" t="s">
        <v>98</v>
      </c>
      <c r="E426" s="38">
        <v>0.42</v>
      </c>
      <c r="F426" s="38"/>
      <c r="G426" s="38">
        <v>0.16</v>
      </c>
      <c r="H426" s="38">
        <f t="shared" ref="H426:H437" si="39">G426*$E24</f>
        <v>6.7199999999999996E-2</v>
      </c>
    </row>
    <row r="427" spans="1:8" x14ac:dyDescent="0.3">
      <c r="A427" s="42" t="s">
        <v>85</v>
      </c>
      <c r="B427" s="42" t="str">
        <f t="shared" si="36"/>
        <v>NaturalGrassed Waterway</v>
      </c>
      <c r="C427" s="42" t="s">
        <v>37</v>
      </c>
      <c r="D427" s="42" t="s">
        <v>100</v>
      </c>
      <c r="E427" s="38">
        <v>0.42</v>
      </c>
      <c r="F427" s="38"/>
      <c r="G427" s="38">
        <v>0.16</v>
      </c>
      <c r="H427" s="38">
        <f t="shared" si="39"/>
        <v>6.7199999999999996E-2</v>
      </c>
    </row>
    <row r="428" spans="1:8" x14ac:dyDescent="0.3">
      <c r="A428" s="42" t="s">
        <v>85</v>
      </c>
      <c r="B428" s="42" t="str">
        <f t="shared" si="36"/>
        <v>NaturalGreen roof system</v>
      </c>
      <c r="C428" s="42" t="s">
        <v>37</v>
      </c>
      <c r="D428" s="42" t="s">
        <v>102</v>
      </c>
      <c r="E428" s="38">
        <v>0.45</v>
      </c>
      <c r="F428" s="38"/>
      <c r="G428" s="38">
        <v>0.16</v>
      </c>
      <c r="H428" s="38">
        <f t="shared" si="39"/>
        <v>7.2000000000000008E-2</v>
      </c>
    </row>
    <row r="429" spans="1:8" x14ac:dyDescent="0.3">
      <c r="A429" s="42" t="s">
        <v>85</v>
      </c>
      <c r="B429" s="42" t="str">
        <f t="shared" si="36"/>
        <v>NaturalImpervious Disconnection to amended soils</v>
      </c>
      <c r="C429" s="42" t="s">
        <v>37</v>
      </c>
      <c r="D429" s="42" t="s">
        <v>104</v>
      </c>
      <c r="E429" s="38">
        <v>0.15</v>
      </c>
      <c r="F429" s="38"/>
      <c r="G429" s="38">
        <v>0.16</v>
      </c>
      <c r="H429" s="38">
        <f t="shared" si="39"/>
        <v>2.4E-2</v>
      </c>
    </row>
    <row r="430" spans="1:8" x14ac:dyDescent="0.3">
      <c r="A430" s="42" t="s">
        <v>85</v>
      </c>
      <c r="B430" s="42" t="str">
        <f t="shared" si="36"/>
        <v>NaturalPermeable/Porous Pavement w/o Sand, Veg. - A/B soils, no underdrain</v>
      </c>
      <c r="C430" s="42" t="s">
        <v>37</v>
      </c>
      <c r="D430" s="42" t="s">
        <v>106</v>
      </c>
      <c r="E430" s="38">
        <v>0.8</v>
      </c>
      <c r="F430" s="38"/>
      <c r="G430" s="38">
        <v>0.16</v>
      </c>
      <c r="H430" s="38">
        <f t="shared" si="39"/>
        <v>0.128</v>
      </c>
    </row>
    <row r="431" spans="1:8" x14ac:dyDescent="0.3">
      <c r="A431" s="42" t="s">
        <v>85</v>
      </c>
      <c r="B431" s="42" t="str">
        <f t="shared" si="36"/>
        <v>NaturalPermeable/Porous Pavement w/o Sand, Veg. - A/B soils, underdrain</v>
      </c>
      <c r="C431" s="42" t="s">
        <v>37</v>
      </c>
      <c r="D431" s="42" t="s">
        <v>108</v>
      </c>
      <c r="E431" s="38">
        <v>0.5</v>
      </c>
      <c r="F431" s="38"/>
      <c r="G431" s="38">
        <v>0.16</v>
      </c>
      <c r="H431" s="38">
        <f t="shared" si="39"/>
        <v>0.08</v>
      </c>
    </row>
    <row r="432" spans="1:8" x14ac:dyDescent="0.3">
      <c r="A432" s="42" t="s">
        <v>85</v>
      </c>
      <c r="B432" s="42" t="str">
        <f t="shared" si="36"/>
        <v>NaturalPermeable/Porous Pavement w/o Sand, Veg. - C/D soils, underdrain</v>
      </c>
      <c r="C432" s="42" t="s">
        <v>37</v>
      </c>
      <c r="D432" s="42" t="s">
        <v>110</v>
      </c>
      <c r="E432" s="38">
        <v>0.2</v>
      </c>
      <c r="F432" s="38"/>
      <c r="G432" s="38">
        <v>0.16</v>
      </c>
      <c r="H432" s="38">
        <f t="shared" si="39"/>
        <v>3.2000000000000001E-2</v>
      </c>
    </row>
    <row r="433" spans="1:8" x14ac:dyDescent="0.3">
      <c r="A433" s="42" t="s">
        <v>85</v>
      </c>
      <c r="B433" s="42" t="str">
        <f t="shared" si="36"/>
        <v>NaturalPermeable/Porous Pavement w/Sand, Veg. - A/B soils, no underdrain</v>
      </c>
      <c r="C433" s="42" t="s">
        <v>37</v>
      </c>
      <c r="D433" s="42" t="s">
        <v>112</v>
      </c>
      <c r="E433" s="38">
        <v>0.85</v>
      </c>
      <c r="F433" s="38"/>
      <c r="G433" s="38">
        <v>0.16</v>
      </c>
      <c r="H433" s="38">
        <f t="shared" si="39"/>
        <v>0.13600000000000001</v>
      </c>
    </row>
    <row r="434" spans="1:8" x14ac:dyDescent="0.3">
      <c r="A434" s="42" t="s">
        <v>85</v>
      </c>
      <c r="B434" s="42" t="str">
        <f t="shared" si="36"/>
        <v>NaturalPermeable/Porous Pavement w/Sand, Veg. - A/B soils, underdrain</v>
      </c>
      <c r="C434" s="42" t="s">
        <v>37</v>
      </c>
      <c r="D434" s="42" t="s">
        <v>114</v>
      </c>
      <c r="E434" s="38">
        <v>0.75</v>
      </c>
      <c r="F434" s="38"/>
      <c r="G434" s="38">
        <v>0.16</v>
      </c>
      <c r="H434" s="38">
        <f t="shared" si="39"/>
        <v>0.12</v>
      </c>
    </row>
    <row r="435" spans="1:8" x14ac:dyDescent="0.3">
      <c r="A435" s="42" t="s">
        <v>85</v>
      </c>
      <c r="B435" s="42" t="str">
        <f t="shared" si="36"/>
        <v>NaturalPermeable/Porous Pavement w/Sand, Veg. - C/D soils, underdrain</v>
      </c>
      <c r="C435" s="42" t="s">
        <v>37</v>
      </c>
      <c r="D435" s="42" t="s">
        <v>116</v>
      </c>
      <c r="E435" s="38">
        <v>0.2</v>
      </c>
      <c r="F435" s="38"/>
      <c r="G435" s="38">
        <v>0.16</v>
      </c>
      <c r="H435" s="38">
        <f t="shared" si="39"/>
        <v>3.2000000000000001E-2</v>
      </c>
    </row>
    <row r="436" spans="1:8" x14ac:dyDescent="0.3">
      <c r="A436" s="42" t="s">
        <v>85</v>
      </c>
      <c r="B436" s="42" t="str">
        <f t="shared" si="36"/>
        <v>NaturalPlanter boxes/Stormwater Planters</v>
      </c>
      <c r="C436" s="42" t="s">
        <v>37</v>
      </c>
      <c r="D436" s="42" t="s">
        <v>118</v>
      </c>
      <c r="E436" s="38">
        <v>0.75</v>
      </c>
      <c r="F436" s="38"/>
      <c r="G436" s="38">
        <v>0.16</v>
      </c>
      <c r="H436" s="38">
        <f t="shared" si="39"/>
        <v>0.12</v>
      </c>
    </row>
    <row r="437" spans="1:8" x14ac:dyDescent="0.3">
      <c r="A437" s="42" t="s">
        <v>85</v>
      </c>
      <c r="B437" s="42" t="str">
        <f t="shared" si="36"/>
        <v>NaturalRain Barrels and Cisterns</v>
      </c>
      <c r="C437" s="42" t="s">
        <v>37</v>
      </c>
      <c r="D437" s="42" t="s">
        <v>120</v>
      </c>
      <c r="E437" s="38">
        <v>0.75</v>
      </c>
      <c r="F437" s="38"/>
      <c r="G437" s="38">
        <v>0.16</v>
      </c>
      <c r="H437" s="38">
        <f t="shared" si="39"/>
        <v>0.12</v>
      </c>
    </row>
    <row r="438" spans="1:8" x14ac:dyDescent="0.3">
      <c r="A438" s="42" t="s">
        <v>85</v>
      </c>
      <c r="B438" s="42" t="str">
        <f t="shared" si="36"/>
        <v>NaturalTree Planting</v>
      </c>
      <c r="C438" s="42" t="s">
        <v>37</v>
      </c>
      <c r="D438" s="42" t="s">
        <v>122</v>
      </c>
      <c r="E438" s="38"/>
      <c r="F438" s="38"/>
      <c r="G438" s="38">
        <v>0.16</v>
      </c>
      <c r="H438" s="38">
        <f>G438-$G438</f>
        <v>0</v>
      </c>
    </row>
    <row r="439" spans="1:8" x14ac:dyDescent="0.3">
      <c r="A439" s="42" t="s">
        <v>85</v>
      </c>
      <c r="B439" s="42" t="str">
        <f t="shared" si="36"/>
        <v>NaturalVegetated Open Channels</v>
      </c>
      <c r="C439" s="42" t="s">
        <v>37</v>
      </c>
      <c r="D439" s="42" t="s">
        <v>124</v>
      </c>
      <c r="E439" s="38">
        <v>0.45</v>
      </c>
      <c r="F439" s="38"/>
      <c r="G439" s="38">
        <v>0.16</v>
      </c>
      <c r="H439" s="38">
        <f>G439*$E37</f>
        <v>7.2000000000000008E-2</v>
      </c>
    </row>
    <row r="440" spans="1:8" x14ac:dyDescent="0.3">
      <c r="A440" s="42" t="s">
        <v>126</v>
      </c>
      <c r="B440" s="42" t="str">
        <f t="shared" si="36"/>
        <v>NaturalBioswale</v>
      </c>
      <c r="C440" s="42" t="s">
        <v>37</v>
      </c>
      <c r="D440" s="42" t="s">
        <v>127</v>
      </c>
      <c r="E440" s="38">
        <v>0.75</v>
      </c>
      <c r="F440" s="38"/>
      <c r="G440" s="38">
        <v>0.16</v>
      </c>
      <c r="H440" s="38">
        <f>G440*$E38</f>
        <v>0.12</v>
      </c>
    </row>
    <row r="441" spans="1:8" s="42" customFormat="1" x14ac:dyDescent="0.3">
      <c r="A441" s="42" t="s">
        <v>126</v>
      </c>
      <c r="B441" s="42" t="str">
        <f>C441&amp;D441</f>
        <v>NaturalRoadside Ditch Management</v>
      </c>
      <c r="C441" s="42" t="s">
        <v>37</v>
      </c>
      <c r="D441" s="42" t="s">
        <v>214</v>
      </c>
      <c r="E441" s="38"/>
      <c r="F441" s="38">
        <v>3.2000000000000001E-2</v>
      </c>
      <c r="G441" s="38"/>
      <c r="H441" s="38">
        <v>3.2000000000000001E-2</v>
      </c>
    </row>
    <row r="442" spans="1:8" x14ac:dyDescent="0.3">
      <c r="A442" s="42" t="s">
        <v>126</v>
      </c>
      <c r="B442" s="42" t="str">
        <f t="shared" si="36"/>
        <v>NaturalTerrace/Diversion Terrace</v>
      </c>
      <c r="C442" s="42" t="s">
        <v>37</v>
      </c>
      <c r="D442" s="42" t="s">
        <v>129</v>
      </c>
      <c r="E442" s="38">
        <v>0.1</v>
      </c>
      <c r="F442" s="38"/>
      <c r="G442" s="38">
        <v>0.16</v>
      </c>
      <c r="H442" s="38">
        <f t="shared" ref="H442:H457" si="40">G442*$E40</f>
        <v>1.6E-2</v>
      </c>
    </row>
    <row r="443" spans="1:8" x14ac:dyDescent="0.3">
      <c r="A443" s="42" t="s">
        <v>131</v>
      </c>
      <c r="B443" s="42" t="str">
        <f t="shared" si="36"/>
        <v>NaturalFilter Strip Runoff Reduction</v>
      </c>
      <c r="C443" s="42" t="s">
        <v>37</v>
      </c>
      <c r="D443" s="42" t="s">
        <v>132</v>
      </c>
      <c r="E443" s="38">
        <v>0.54</v>
      </c>
      <c r="F443" s="38"/>
      <c r="G443" s="38">
        <v>0.16</v>
      </c>
      <c r="H443" s="38">
        <f t="shared" si="40"/>
        <v>8.6400000000000005E-2</v>
      </c>
    </row>
    <row r="444" spans="1:8" x14ac:dyDescent="0.3">
      <c r="A444" s="42" t="s">
        <v>131</v>
      </c>
      <c r="B444" s="42" t="str">
        <f t="shared" si="36"/>
        <v>NaturalFiltering Practices/Underground Sand Filter</v>
      </c>
      <c r="C444" s="42" t="s">
        <v>37</v>
      </c>
      <c r="D444" s="42" t="s">
        <v>134</v>
      </c>
      <c r="E444" s="38">
        <v>0.6</v>
      </c>
      <c r="F444" s="38"/>
      <c r="G444" s="38">
        <v>0.16</v>
      </c>
      <c r="H444" s="38">
        <f t="shared" si="40"/>
        <v>9.6000000000000002E-2</v>
      </c>
    </row>
    <row r="445" spans="1:8" x14ac:dyDescent="0.3">
      <c r="A445" s="42" t="s">
        <v>136</v>
      </c>
      <c r="B445" s="42" t="str">
        <f t="shared" si="36"/>
        <v>NaturalDry Well</v>
      </c>
      <c r="C445" s="42" t="s">
        <v>37</v>
      </c>
      <c r="D445" s="42" t="s">
        <v>137</v>
      </c>
      <c r="E445" s="38">
        <v>0.85</v>
      </c>
      <c r="F445" s="38"/>
      <c r="G445" s="38">
        <v>0.16</v>
      </c>
      <c r="H445" s="38">
        <f t="shared" si="40"/>
        <v>0.13600000000000001</v>
      </c>
    </row>
    <row r="446" spans="1:8" x14ac:dyDescent="0.3">
      <c r="A446" s="42" t="s">
        <v>136</v>
      </c>
      <c r="B446" s="42" t="str">
        <f t="shared" si="36"/>
        <v>Naturalinfiltration Basin</v>
      </c>
      <c r="C446" s="42" t="s">
        <v>37</v>
      </c>
      <c r="D446" s="42" t="s">
        <v>139</v>
      </c>
      <c r="E446" s="38">
        <v>0.85</v>
      </c>
      <c r="F446" s="38"/>
      <c r="G446" s="38">
        <v>0.16</v>
      </c>
      <c r="H446" s="38">
        <f t="shared" si="40"/>
        <v>0.13600000000000001</v>
      </c>
    </row>
    <row r="447" spans="1:8" x14ac:dyDescent="0.3">
      <c r="A447" s="42" t="s">
        <v>136</v>
      </c>
      <c r="B447" s="42" t="str">
        <f t="shared" si="36"/>
        <v>NaturalInfiltration Practices w/o Sand, Veg. - A/B soils, no underdrain</v>
      </c>
      <c r="C447" s="42" t="s">
        <v>37</v>
      </c>
      <c r="D447" s="42" t="s">
        <v>141</v>
      </c>
      <c r="E447" s="38">
        <v>0.85</v>
      </c>
      <c r="F447" s="38"/>
      <c r="G447" s="38">
        <v>0.16</v>
      </c>
      <c r="H447" s="38">
        <f t="shared" si="40"/>
        <v>0.13600000000000001</v>
      </c>
    </row>
    <row r="448" spans="1:8" x14ac:dyDescent="0.3">
      <c r="A448" s="42" t="s">
        <v>136</v>
      </c>
      <c r="B448" s="42" t="str">
        <f t="shared" si="36"/>
        <v>NaturalInfiltration Trench</v>
      </c>
      <c r="C448" s="42" t="s">
        <v>37</v>
      </c>
      <c r="D448" s="42" t="s">
        <v>143</v>
      </c>
      <c r="E448" s="38">
        <v>0.85</v>
      </c>
      <c r="F448" s="38"/>
      <c r="G448" s="38">
        <v>0.16</v>
      </c>
      <c r="H448" s="38">
        <f t="shared" si="40"/>
        <v>0.13600000000000001</v>
      </c>
    </row>
    <row r="449" spans="1:8" x14ac:dyDescent="0.3">
      <c r="A449" s="42" t="s">
        <v>136</v>
      </c>
      <c r="B449" s="42" t="str">
        <f t="shared" si="36"/>
        <v>NaturalSubsurface Drain</v>
      </c>
      <c r="C449" s="42" t="s">
        <v>37</v>
      </c>
      <c r="D449" s="42" t="s">
        <v>145</v>
      </c>
      <c r="E449" s="38">
        <v>0.85</v>
      </c>
      <c r="F449" s="38"/>
      <c r="G449" s="38">
        <v>0.16</v>
      </c>
      <c r="H449" s="38">
        <f t="shared" si="40"/>
        <v>0.13600000000000001</v>
      </c>
    </row>
    <row r="450" spans="1:8" x14ac:dyDescent="0.3">
      <c r="A450" s="42" t="s">
        <v>136</v>
      </c>
      <c r="B450" s="42" t="str">
        <f t="shared" si="36"/>
        <v>NaturalUnderground infiltration system</v>
      </c>
      <c r="C450" s="42" t="s">
        <v>37</v>
      </c>
      <c r="D450" s="42" t="s">
        <v>147</v>
      </c>
      <c r="E450" s="38">
        <v>0.85</v>
      </c>
      <c r="F450" s="38"/>
      <c r="G450" s="38">
        <v>0.16</v>
      </c>
      <c r="H450" s="38">
        <f t="shared" si="40"/>
        <v>0.13600000000000001</v>
      </c>
    </row>
    <row r="451" spans="1:8" x14ac:dyDescent="0.3">
      <c r="A451" s="42" t="s">
        <v>149</v>
      </c>
      <c r="B451" s="42" t="str">
        <f t="shared" si="36"/>
        <v>NaturalDry Extended Detention Ponds</v>
      </c>
      <c r="C451" s="42" t="s">
        <v>37</v>
      </c>
      <c r="D451" s="42" t="s">
        <v>150</v>
      </c>
      <c r="E451" s="38">
        <v>0.2</v>
      </c>
      <c r="F451" s="38"/>
      <c r="G451" s="38">
        <v>0.16</v>
      </c>
      <c r="H451" s="38">
        <f t="shared" si="40"/>
        <v>3.2000000000000001E-2</v>
      </c>
    </row>
    <row r="452" spans="1:8" x14ac:dyDescent="0.3">
      <c r="A452" s="42" t="s">
        <v>149</v>
      </c>
      <c r="B452" s="42" t="str">
        <f t="shared" si="36"/>
        <v>NaturalWet Extended Detention Pond</v>
      </c>
      <c r="C452" s="42" t="s">
        <v>37</v>
      </c>
      <c r="D452" s="42" t="s">
        <v>152</v>
      </c>
      <c r="E452" s="38">
        <v>0.45</v>
      </c>
      <c r="F452" s="38"/>
      <c r="G452" s="38">
        <v>0.16</v>
      </c>
      <c r="H452" s="38">
        <f t="shared" si="40"/>
        <v>7.2000000000000008E-2</v>
      </c>
    </row>
    <row r="453" spans="1:8" x14ac:dyDescent="0.3">
      <c r="A453" s="42" t="s">
        <v>149</v>
      </c>
      <c r="B453" s="42" t="str">
        <f t="shared" si="36"/>
        <v>NaturalSediment Basin</v>
      </c>
      <c r="C453" s="42" t="s">
        <v>37</v>
      </c>
      <c r="D453" s="42" t="s">
        <v>153</v>
      </c>
      <c r="E453" s="38">
        <v>0.1</v>
      </c>
      <c r="F453" s="38"/>
      <c r="G453" s="38">
        <v>0.16</v>
      </c>
      <c r="H453" s="38">
        <f t="shared" si="40"/>
        <v>1.6E-2</v>
      </c>
    </row>
    <row r="454" spans="1:8" x14ac:dyDescent="0.3">
      <c r="A454" s="42" t="s">
        <v>149</v>
      </c>
      <c r="B454" s="42" t="str">
        <f t="shared" si="36"/>
        <v>NaturalStormwater Ponds</v>
      </c>
      <c r="C454" s="42" t="s">
        <v>37</v>
      </c>
      <c r="D454" s="42" t="s">
        <v>149</v>
      </c>
      <c r="E454" s="38">
        <v>0.45</v>
      </c>
      <c r="F454" s="38"/>
      <c r="G454" s="38">
        <v>0.16</v>
      </c>
      <c r="H454" s="38">
        <f t="shared" si="40"/>
        <v>7.2000000000000008E-2</v>
      </c>
    </row>
    <row r="455" spans="1:8" x14ac:dyDescent="0.3">
      <c r="A455" s="42" t="s">
        <v>156</v>
      </c>
      <c r="B455" s="42" t="str">
        <f t="shared" si="36"/>
        <v>NaturalConstructed Wetland/Stormwater Wetland</v>
      </c>
      <c r="C455" s="42" t="s">
        <v>37</v>
      </c>
      <c r="D455" s="42" t="s">
        <v>157</v>
      </c>
      <c r="E455" s="38">
        <v>0.45</v>
      </c>
      <c r="F455" s="38"/>
      <c r="G455" s="38">
        <v>0.16</v>
      </c>
      <c r="H455" s="38">
        <f t="shared" si="40"/>
        <v>7.2000000000000008E-2</v>
      </c>
    </row>
    <row r="456" spans="1:8" x14ac:dyDescent="0.3">
      <c r="A456" s="42" t="s">
        <v>156</v>
      </c>
      <c r="B456" s="42" t="str">
        <f t="shared" si="36"/>
        <v>NaturalWetland Creation, Shallow Wetland/Pond/Wetland System/Pocket Wetland</v>
      </c>
      <c r="C456" s="42" t="s">
        <v>37</v>
      </c>
      <c r="D456" s="42" t="s">
        <v>159</v>
      </c>
      <c r="E456" s="38">
        <v>0.45</v>
      </c>
      <c r="F456" s="38"/>
      <c r="G456" s="38">
        <v>0.16</v>
      </c>
      <c r="H456" s="38">
        <f t="shared" si="40"/>
        <v>7.2000000000000008E-2</v>
      </c>
    </row>
    <row r="457" spans="1:8" x14ac:dyDescent="0.3">
      <c r="A457" s="42" t="s">
        <v>160</v>
      </c>
      <c r="B457" s="42" t="str">
        <f t="shared" si="36"/>
        <v xml:space="preserve">NaturalRiparian Forest Buffer </v>
      </c>
      <c r="C457" s="42" t="s">
        <v>37</v>
      </c>
      <c r="D457" s="42" t="s">
        <v>161</v>
      </c>
      <c r="E457" s="38">
        <v>0.42</v>
      </c>
      <c r="F457" s="38"/>
      <c r="G457" s="38">
        <v>0.16</v>
      </c>
      <c r="H457" s="38">
        <f t="shared" si="40"/>
        <v>6.7199999999999996E-2</v>
      </c>
    </row>
    <row r="458" spans="1:8" x14ac:dyDescent="0.3">
      <c r="A458" s="42" t="s">
        <v>160</v>
      </c>
      <c r="B458" s="42" t="str">
        <f t="shared" ref="B458:B469" si="41">C458&amp;D458</f>
        <v>NaturalStream Restoration (feet)</v>
      </c>
      <c r="C458" s="42" t="s">
        <v>37</v>
      </c>
      <c r="D458" s="42" t="s">
        <v>163</v>
      </c>
      <c r="E458" s="38"/>
      <c r="F458" s="38">
        <v>6.8000000000000005E-2</v>
      </c>
      <c r="G458" s="38">
        <v>0.16</v>
      </c>
      <c r="H458" s="38">
        <v>6.8000000000000005E-2</v>
      </c>
    </row>
    <row r="459" spans="1:8" x14ac:dyDescent="0.3">
      <c r="A459" s="42" t="s">
        <v>160</v>
      </c>
      <c r="B459" s="42" t="str">
        <f t="shared" si="41"/>
        <v>NaturalWetland Rehabilitation</v>
      </c>
      <c r="C459" s="42" t="s">
        <v>37</v>
      </c>
      <c r="D459" s="42" t="s">
        <v>165</v>
      </c>
      <c r="E459" s="38">
        <v>0.4</v>
      </c>
      <c r="F459" s="38"/>
      <c r="G459" s="38">
        <v>0.16</v>
      </c>
      <c r="H459" s="38">
        <f t="shared" ref="H459:H490" si="42">G459*$E57</f>
        <v>6.4000000000000001E-2</v>
      </c>
    </row>
    <row r="460" spans="1:8" x14ac:dyDescent="0.3">
      <c r="A460" s="42" t="s">
        <v>167</v>
      </c>
      <c r="B460" s="42" t="str">
        <f t="shared" si="41"/>
        <v>NaturalVacuum/Advanced Sweeping Technology - 1 pass/12 weeks</v>
      </c>
      <c r="C460" s="42" t="s">
        <v>37</v>
      </c>
      <c r="D460" s="42" t="s">
        <v>168</v>
      </c>
      <c r="E460" s="38">
        <v>0.01</v>
      </c>
      <c r="F460" s="38"/>
      <c r="G460" s="38">
        <v>0.16</v>
      </c>
      <c r="H460" s="38">
        <f t="shared" si="42"/>
        <v>1.6000000000000001E-3</v>
      </c>
    </row>
    <row r="461" spans="1:8" x14ac:dyDescent="0.3">
      <c r="A461" s="42" t="s">
        <v>167</v>
      </c>
      <c r="B461" s="42" t="str">
        <f t="shared" si="41"/>
        <v>NaturalVacuum/Advanced Sweeping Technology - 1 pass/2 weeks</v>
      </c>
      <c r="C461" s="42" t="s">
        <v>37</v>
      </c>
      <c r="D461" s="42" t="s">
        <v>170</v>
      </c>
      <c r="E461" s="38">
        <v>0.05</v>
      </c>
      <c r="F461" s="38"/>
      <c r="G461" s="38">
        <v>0.16</v>
      </c>
      <c r="H461" s="38">
        <f t="shared" si="42"/>
        <v>8.0000000000000002E-3</v>
      </c>
    </row>
    <row r="462" spans="1:8" x14ac:dyDescent="0.3">
      <c r="A462" s="42" t="s">
        <v>167</v>
      </c>
      <c r="B462" s="42" t="str">
        <f t="shared" si="41"/>
        <v>NaturalVacuum/Advanced Sweeping Technology - 1 pass/4 weeks</v>
      </c>
      <c r="C462" s="42" t="s">
        <v>37</v>
      </c>
      <c r="D462" s="42" t="s">
        <v>172</v>
      </c>
      <c r="E462" s="38">
        <v>0.03</v>
      </c>
      <c r="F462" s="38"/>
      <c r="G462" s="38">
        <v>0.16</v>
      </c>
      <c r="H462" s="38">
        <f t="shared" si="42"/>
        <v>4.7999999999999996E-3</v>
      </c>
    </row>
    <row r="463" spans="1:8" x14ac:dyDescent="0.3">
      <c r="A463" s="42" t="s">
        <v>167</v>
      </c>
      <c r="B463" s="42" t="str">
        <f t="shared" si="41"/>
        <v>NaturalVacuum/Advanced Sweeping Technology - 1 pass/8 weeks</v>
      </c>
      <c r="C463" s="42" t="s">
        <v>37</v>
      </c>
      <c r="D463" s="42" t="s">
        <v>174</v>
      </c>
      <c r="E463" s="38">
        <v>0.02</v>
      </c>
      <c r="F463" s="38"/>
      <c r="G463" s="38">
        <v>0.16</v>
      </c>
      <c r="H463" s="38">
        <f t="shared" si="42"/>
        <v>3.2000000000000002E-3</v>
      </c>
    </row>
    <row r="464" spans="1:8" x14ac:dyDescent="0.3">
      <c r="A464" s="42" t="s">
        <v>167</v>
      </c>
      <c r="B464" s="42" t="str">
        <f t="shared" si="41"/>
        <v>NaturalVacuum/Advanced Sweeping Technology - 1 pass/week</v>
      </c>
      <c r="C464" s="42" t="s">
        <v>37</v>
      </c>
      <c r="D464" s="42" t="s">
        <v>176</v>
      </c>
      <c r="E464" s="38">
        <v>0.08</v>
      </c>
      <c r="F464" s="38"/>
      <c r="G464" s="38">
        <v>0.16</v>
      </c>
      <c r="H464" s="38">
        <f t="shared" si="42"/>
        <v>1.2800000000000001E-2</v>
      </c>
    </row>
    <row r="465" spans="1:8" x14ac:dyDescent="0.3">
      <c r="A465" s="42" t="s">
        <v>167</v>
      </c>
      <c r="B465" s="42" t="str">
        <f t="shared" si="41"/>
        <v>NaturalVacuum/Advanced Sweeping Technology - 2 pass/week</v>
      </c>
      <c r="C465" s="42" t="s">
        <v>37</v>
      </c>
      <c r="D465" s="42" t="s">
        <v>178</v>
      </c>
      <c r="E465" s="38">
        <v>0.1</v>
      </c>
      <c r="F465" s="38"/>
      <c r="G465" s="38">
        <v>0.16</v>
      </c>
      <c r="H465" s="38">
        <f t="shared" si="42"/>
        <v>1.6E-2</v>
      </c>
    </row>
    <row r="466" spans="1:8" x14ac:dyDescent="0.3">
      <c r="A466" s="42" t="s">
        <v>167</v>
      </c>
      <c r="B466" s="42" t="str">
        <f t="shared" si="41"/>
        <v>NaturalVacuum/Advanced Sweeping Technology - fall 1 pass/1-2 weeks else monthly</v>
      </c>
      <c r="C466" s="42" t="s">
        <v>37</v>
      </c>
      <c r="D466" s="42" t="s">
        <v>180</v>
      </c>
      <c r="E466" s="38">
        <v>0.05</v>
      </c>
      <c r="F466" s="38"/>
      <c r="G466" s="38">
        <v>0.16</v>
      </c>
      <c r="H466" s="38">
        <f t="shared" si="42"/>
        <v>8.0000000000000002E-3</v>
      </c>
    </row>
    <row r="467" spans="1:8" x14ac:dyDescent="0.3">
      <c r="A467" s="42" t="s">
        <v>167</v>
      </c>
      <c r="B467" s="42" t="str">
        <f t="shared" si="41"/>
        <v>NaturalVacuum/Advanced Sweeping Technology - spring 1 pass/1-2 weeks else monthly</v>
      </c>
      <c r="C467" s="42" t="s">
        <v>37</v>
      </c>
      <c r="D467" s="42" t="s">
        <v>182</v>
      </c>
      <c r="E467" s="38">
        <v>0.04</v>
      </c>
      <c r="F467" s="38"/>
      <c r="G467" s="38">
        <v>0.16</v>
      </c>
      <c r="H467" s="38">
        <f t="shared" si="42"/>
        <v>6.4000000000000003E-3</v>
      </c>
    </row>
    <row r="468" spans="1:8" x14ac:dyDescent="0.3">
      <c r="A468" s="42" t="s">
        <v>184</v>
      </c>
      <c r="B468" s="42" t="str">
        <f t="shared" si="41"/>
        <v>NaturalNutrient Management Plan High Risk Lawn</v>
      </c>
      <c r="C468" s="42" t="s">
        <v>37</v>
      </c>
      <c r="D468" s="42" t="s">
        <v>185</v>
      </c>
      <c r="E468" s="38">
        <v>0.1</v>
      </c>
      <c r="F468" s="38"/>
      <c r="G468" s="38">
        <v>0.16</v>
      </c>
      <c r="H468" s="38">
        <f t="shared" si="42"/>
        <v>1.6E-2</v>
      </c>
    </row>
    <row r="469" spans="1:8" x14ac:dyDescent="0.3">
      <c r="A469" s="42" t="s">
        <v>184</v>
      </c>
      <c r="B469" s="42" t="str">
        <f t="shared" si="41"/>
        <v>NaturalNutrient Management Plan Low Risk Lawn</v>
      </c>
      <c r="C469" s="42" t="s">
        <v>37</v>
      </c>
      <c r="D469" s="42" t="s">
        <v>187</v>
      </c>
      <c r="E469" s="38">
        <v>0.03</v>
      </c>
      <c r="F469" s="38"/>
      <c r="G469" s="38">
        <v>0.16</v>
      </c>
      <c r="H469" s="38">
        <f t="shared" si="42"/>
        <v>4.7999999999999996E-3</v>
      </c>
    </row>
    <row r="470" spans="1:8" x14ac:dyDescent="0.3">
      <c r="A470" s="42" t="s">
        <v>184</v>
      </c>
      <c r="B470" s="42" t="str">
        <f>C470&amp;D470</f>
        <v>NaturalNutrient Management</v>
      </c>
      <c r="C470" s="42" t="s">
        <v>37</v>
      </c>
      <c r="D470" s="42" t="s">
        <v>65</v>
      </c>
      <c r="E470" s="38">
        <v>0.05</v>
      </c>
      <c r="F470" s="38"/>
      <c r="G470" s="38">
        <v>0.16</v>
      </c>
      <c r="H470" s="38">
        <f t="shared" si="42"/>
        <v>8.0000000000000002E-3</v>
      </c>
    </row>
    <row r="471" spans="1:8" x14ac:dyDescent="0.3">
      <c r="A471" s="42" t="s">
        <v>27</v>
      </c>
      <c r="B471" s="42" t="str">
        <f t="shared" ref="B471:B535" si="43">C471&amp;D471</f>
        <v>Feeding SpaceBarnyard Runoff Control</v>
      </c>
      <c r="C471" s="42" t="s">
        <v>52</v>
      </c>
      <c r="D471" s="42" t="s">
        <v>51</v>
      </c>
      <c r="E471" s="38">
        <v>0.2</v>
      </c>
      <c r="F471" s="38"/>
      <c r="G471" s="38">
        <v>2.1800000000000002</v>
      </c>
      <c r="H471" s="38">
        <f t="shared" si="42"/>
        <v>0.43600000000000005</v>
      </c>
    </row>
    <row r="472" spans="1:8" x14ac:dyDescent="0.3">
      <c r="A472" s="42" t="s">
        <v>27</v>
      </c>
      <c r="B472" s="42" t="str">
        <f t="shared" si="43"/>
        <v>Feeding SpaceConservation Tillage</v>
      </c>
      <c r="C472" s="42" t="s">
        <v>52</v>
      </c>
      <c r="D472" s="42" t="s">
        <v>54</v>
      </c>
      <c r="E472" s="38">
        <v>7.0000000000000007E-2</v>
      </c>
      <c r="F472" s="38"/>
      <c r="G472" s="38">
        <v>2.1800000000000002</v>
      </c>
      <c r="H472" s="38">
        <f t="shared" si="42"/>
        <v>0.15260000000000001</v>
      </c>
    </row>
    <row r="473" spans="1:8" x14ac:dyDescent="0.3">
      <c r="A473" s="42" t="s">
        <v>27</v>
      </c>
      <c r="B473" s="42" t="str">
        <f t="shared" si="43"/>
        <v>Feeding SpaceCover Crop</v>
      </c>
      <c r="C473" s="42" t="s">
        <v>52</v>
      </c>
      <c r="D473" s="42" t="s">
        <v>56</v>
      </c>
      <c r="E473" s="38">
        <v>7.0000000000000007E-2</v>
      </c>
      <c r="F473" s="38"/>
      <c r="G473" s="38">
        <v>2.1800000000000002</v>
      </c>
      <c r="H473" s="38">
        <f t="shared" si="42"/>
        <v>0.15260000000000001</v>
      </c>
    </row>
    <row r="474" spans="1:8" x14ac:dyDescent="0.3">
      <c r="A474" s="42" t="s">
        <v>27</v>
      </c>
      <c r="B474" s="42" t="str">
        <f t="shared" si="43"/>
        <v>Feeding SpaceDairy Precision Feeding</v>
      </c>
      <c r="C474" s="42" t="s">
        <v>52</v>
      </c>
      <c r="D474" s="42" t="s">
        <v>23</v>
      </c>
      <c r="E474" s="38"/>
      <c r="F474" s="38" t="s">
        <v>209</v>
      </c>
      <c r="G474" s="38">
        <v>2.1800000000000002</v>
      </c>
      <c r="H474" s="38">
        <f t="shared" si="42"/>
        <v>0</v>
      </c>
    </row>
    <row r="475" spans="1:8" x14ac:dyDescent="0.3">
      <c r="A475" s="42" t="s">
        <v>27</v>
      </c>
      <c r="B475" s="42" t="str">
        <f t="shared" si="43"/>
        <v>Feeding SpaceRiparian Grass Buffer</v>
      </c>
      <c r="C475" s="42" t="s">
        <v>52</v>
      </c>
      <c r="D475" s="42" t="s">
        <v>60</v>
      </c>
      <c r="E475" s="38">
        <v>0.42</v>
      </c>
      <c r="F475" s="38"/>
      <c r="G475" s="38">
        <v>2.1800000000000002</v>
      </c>
      <c r="H475" s="38">
        <f t="shared" si="42"/>
        <v>0.91560000000000008</v>
      </c>
    </row>
    <row r="476" spans="1:8" x14ac:dyDescent="0.3">
      <c r="A476" s="42" t="s">
        <v>27</v>
      </c>
      <c r="B476" s="42" t="str">
        <f t="shared" si="43"/>
        <v>Feeding SpaceLoafing Lot Management</v>
      </c>
      <c r="C476" s="42" t="s">
        <v>52</v>
      </c>
      <c r="D476" s="42" t="s">
        <v>63</v>
      </c>
      <c r="E476" s="38">
        <v>0.2</v>
      </c>
      <c r="F476" s="38"/>
      <c r="G476" s="38">
        <v>2.1800000000000002</v>
      </c>
      <c r="H476" s="38">
        <f t="shared" si="42"/>
        <v>0.43600000000000005</v>
      </c>
    </row>
    <row r="477" spans="1:8" x14ac:dyDescent="0.3">
      <c r="A477" s="42" t="s">
        <v>27</v>
      </c>
      <c r="B477" s="42" t="str">
        <f t="shared" si="43"/>
        <v>Feeding SpaceNutrient Management</v>
      </c>
      <c r="C477" s="42" t="s">
        <v>52</v>
      </c>
      <c r="D477" s="42" t="s">
        <v>65</v>
      </c>
      <c r="E477" s="38">
        <v>0.21</v>
      </c>
      <c r="F477" s="38"/>
      <c r="G477" s="38">
        <v>2.1800000000000002</v>
      </c>
      <c r="H477" s="38">
        <f t="shared" si="42"/>
        <v>0.45780000000000004</v>
      </c>
    </row>
    <row r="478" spans="1:8" x14ac:dyDescent="0.3">
      <c r="A478" s="42" t="s">
        <v>27</v>
      </c>
      <c r="B478" s="42" t="str">
        <f t="shared" si="43"/>
        <v>Feeding SpaceOff Stream Watering without Fencing</v>
      </c>
      <c r="C478" s="42" t="s">
        <v>52</v>
      </c>
      <c r="D478" s="42" t="s">
        <v>67</v>
      </c>
      <c r="E478" s="38">
        <v>0.08</v>
      </c>
      <c r="F478" s="38"/>
      <c r="G478" s="38">
        <v>2.1800000000000002</v>
      </c>
      <c r="H478" s="38">
        <f t="shared" si="42"/>
        <v>0.17440000000000003</v>
      </c>
    </row>
    <row r="479" spans="1:8" x14ac:dyDescent="0.3">
      <c r="A479" s="42" t="s">
        <v>27</v>
      </c>
      <c r="B479" s="42" t="str">
        <f t="shared" si="43"/>
        <v>Feeding SpacePrecision Intensive Rotational/Prescribed Grazing</v>
      </c>
      <c r="C479" s="42" t="s">
        <v>52</v>
      </c>
      <c r="D479" s="42" t="s">
        <v>69</v>
      </c>
      <c r="E479" s="38">
        <v>0.24</v>
      </c>
      <c r="F479" s="38"/>
      <c r="G479" s="38">
        <v>2.1800000000000002</v>
      </c>
      <c r="H479" s="38">
        <f t="shared" si="42"/>
        <v>0.5232</v>
      </c>
    </row>
    <row r="480" spans="1:8" x14ac:dyDescent="0.3">
      <c r="A480" s="42" t="s">
        <v>27</v>
      </c>
      <c r="B480" s="42" t="str">
        <f t="shared" si="43"/>
        <v>Feeding SpaceRiparian Forest Buffer</v>
      </c>
      <c r="C480" s="42" t="s">
        <v>52</v>
      </c>
      <c r="D480" s="42" t="s">
        <v>71</v>
      </c>
      <c r="E480" s="38">
        <v>0.42</v>
      </c>
      <c r="F480" s="38"/>
      <c r="G480" s="38">
        <v>2.1800000000000002</v>
      </c>
      <c r="H480" s="38">
        <f t="shared" si="42"/>
        <v>0.91560000000000008</v>
      </c>
    </row>
    <row r="481" spans="1:8" x14ac:dyDescent="0.3">
      <c r="A481" s="42" t="s">
        <v>27</v>
      </c>
      <c r="B481" s="42" t="str">
        <f t="shared" si="43"/>
        <v>Feeding SpaceSoil Conservation and Water Quality Plans</v>
      </c>
      <c r="C481" s="42" t="s">
        <v>52</v>
      </c>
      <c r="D481" s="42" t="s">
        <v>73</v>
      </c>
      <c r="E481" s="38">
        <v>0.15</v>
      </c>
      <c r="F481" s="38"/>
      <c r="G481" s="38">
        <v>2.1800000000000002</v>
      </c>
      <c r="H481" s="38">
        <f t="shared" si="42"/>
        <v>0.32700000000000001</v>
      </c>
    </row>
    <row r="482" spans="1:8" x14ac:dyDescent="0.3">
      <c r="A482" s="42" t="s">
        <v>27</v>
      </c>
      <c r="B482" s="42" t="str">
        <f t="shared" si="43"/>
        <v xml:space="preserve">Feeding SpaceTree Planting </v>
      </c>
      <c r="C482" s="42" t="s">
        <v>52</v>
      </c>
      <c r="D482" s="42" t="s">
        <v>75</v>
      </c>
      <c r="E482" s="38"/>
      <c r="F482" s="38"/>
      <c r="G482" s="38">
        <v>2.1800000000000002</v>
      </c>
      <c r="H482" s="38">
        <f t="shared" si="42"/>
        <v>0</v>
      </c>
    </row>
    <row r="483" spans="1:8" x14ac:dyDescent="0.3">
      <c r="A483" s="42" t="s">
        <v>27</v>
      </c>
      <c r="B483" s="42" t="str">
        <f t="shared" si="43"/>
        <v>Feeding SpaceWaste Storage Facility</v>
      </c>
      <c r="C483" s="42" t="s">
        <v>52</v>
      </c>
      <c r="D483" s="42" t="s">
        <v>79</v>
      </c>
      <c r="E483" s="38">
        <v>0.21</v>
      </c>
      <c r="F483" s="38"/>
      <c r="G483" s="38">
        <v>2.1800000000000002</v>
      </c>
      <c r="H483" s="38">
        <f t="shared" si="42"/>
        <v>0.45780000000000004</v>
      </c>
    </row>
    <row r="484" spans="1:8" x14ac:dyDescent="0.3">
      <c r="A484" s="42" t="s">
        <v>27</v>
      </c>
      <c r="B484" s="42" t="str">
        <f t="shared" si="43"/>
        <v>Feeding SpaceWaste Management System</v>
      </c>
      <c r="C484" s="42" t="s">
        <v>52</v>
      </c>
      <c r="D484" s="42" t="s">
        <v>208</v>
      </c>
      <c r="E484" s="38"/>
      <c r="F484" s="38">
        <v>3.85</v>
      </c>
      <c r="G484" s="38">
        <v>2.1800000000000002</v>
      </c>
      <c r="H484" s="38">
        <f t="shared" si="42"/>
        <v>0</v>
      </c>
    </row>
    <row r="485" spans="1:8" x14ac:dyDescent="0.3">
      <c r="A485" s="42" t="s">
        <v>27</v>
      </c>
      <c r="B485" s="42" t="str">
        <f t="shared" si="43"/>
        <v>Feeding SpaceWetland Enhancement</v>
      </c>
      <c r="C485" s="42" t="s">
        <v>52</v>
      </c>
      <c r="D485" s="42" t="s">
        <v>81</v>
      </c>
      <c r="E485" s="38">
        <v>0.32</v>
      </c>
      <c r="F485" s="38"/>
      <c r="G485" s="38">
        <v>2.1800000000000002</v>
      </c>
      <c r="H485" s="38">
        <f t="shared" si="42"/>
        <v>0.69760000000000011</v>
      </c>
    </row>
    <row r="486" spans="1:8" x14ac:dyDescent="0.3">
      <c r="A486" s="42" t="s">
        <v>27</v>
      </c>
      <c r="B486" s="42" t="str">
        <f t="shared" si="43"/>
        <v>Feeding SpaceWetland Restoration/Creation</v>
      </c>
      <c r="C486" s="42" t="s">
        <v>52</v>
      </c>
      <c r="D486" s="42" t="s">
        <v>83</v>
      </c>
      <c r="E486" s="38">
        <v>0.4</v>
      </c>
      <c r="F486" s="38"/>
      <c r="G486" s="38">
        <v>2.1800000000000002</v>
      </c>
      <c r="H486" s="38">
        <f t="shared" si="42"/>
        <v>0.87200000000000011</v>
      </c>
    </row>
    <row r="487" spans="1:8" x14ac:dyDescent="0.3">
      <c r="A487" s="42" t="s">
        <v>85</v>
      </c>
      <c r="B487" s="42" t="str">
        <f t="shared" si="43"/>
        <v>Feeding SpaceBioretention/raingardens - A/B soils, no underdrain</v>
      </c>
      <c r="C487" s="42" t="s">
        <v>52</v>
      </c>
      <c r="D487" s="42" t="s">
        <v>86</v>
      </c>
      <c r="E487" s="38">
        <v>0.85</v>
      </c>
      <c r="F487" s="38"/>
      <c r="G487" s="38">
        <v>2.1800000000000002</v>
      </c>
      <c r="H487" s="38">
        <f t="shared" si="42"/>
        <v>1.853</v>
      </c>
    </row>
    <row r="488" spans="1:8" x14ac:dyDescent="0.3">
      <c r="A488" s="42" t="s">
        <v>85</v>
      </c>
      <c r="B488" s="42" t="str">
        <f t="shared" si="43"/>
        <v>Feeding SpaceBioretention/raingardens - A/B soils, underdrain</v>
      </c>
      <c r="C488" s="42" t="s">
        <v>52</v>
      </c>
      <c r="D488" s="42" t="s">
        <v>88</v>
      </c>
      <c r="E488" s="38">
        <v>0.75</v>
      </c>
      <c r="F488" s="38"/>
      <c r="G488" s="38">
        <v>2.1800000000000002</v>
      </c>
      <c r="H488" s="38">
        <f t="shared" si="42"/>
        <v>1.6350000000000002</v>
      </c>
    </row>
    <row r="489" spans="1:8" x14ac:dyDescent="0.3">
      <c r="A489" s="42" t="s">
        <v>85</v>
      </c>
      <c r="B489" s="42" t="str">
        <f t="shared" si="43"/>
        <v>Feeding SpaceBioretention/raingardens - C/D soils, underdrain</v>
      </c>
      <c r="C489" s="42" t="s">
        <v>52</v>
      </c>
      <c r="D489" s="42" t="s">
        <v>90</v>
      </c>
      <c r="E489" s="38">
        <v>0.45</v>
      </c>
      <c r="F489" s="38"/>
      <c r="G489" s="38">
        <v>2.1800000000000002</v>
      </c>
      <c r="H489" s="38">
        <f t="shared" si="42"/>
        <v>0.98100000000000009</v>
      </c>
    </row>
    <row r="490" spans="1:8" x14ac:dyDescent="0.3">
      <c r="A490" s="42" t="s">
        <v>85</v>
      </c>
      <c r="B490" s="42" t="str">
        <f t="shared" si="43"/>
        <v>Feeding SpaceDisconnection of Rooftop Runoff</v>
      </c>
      <c r="C490" s="42" t="s">
        <v>52</v>
      </c>
      <c r="D490" s="42" t="s">
        <v>92</v>
      </c>
      <c r="E490" s="38">
        <v>0.75</v>
      </c>
      <c r="F490" s="38"/>
      <c r="G490" s="38">
        <v>2.1800000000000002</v>
      </c>
      <c r="H490" s="38">
        <f t="shared" si="42"/>
        <v>1.6350000000000002</v>
      </c>
    </row>
    <row r="491" spans="1:8" x14ac:dyDescent="0.3">
      <c r="A491" s="42" t="s">
        <v>85</v>
      </c>
      <c r="B491" s="42" t="str">
        <f t="shared" si="43"/>
        <v>Feeding SpaceVegetated Filter Strip</v>
      </c>
      <c r="C491" s="42" t="s">
        <v>52</v>
      </c>
      <c r="D491" s="42" t="s">
        <v>94</v>
      </c>
      <c r="E491" s="38">
        <v>0.42</v>
      </c>
      <c r="F491" s="38"/>
      <c r="G491" s="38">
        <v>2.1800000000000002</v>
      </c>
      <c r="H491" s="38">
        <f t="shared" ref="H491:H522" si="44">G491*$E89</f>
        <v>0.91560000000000008</v>
      </c>
    </row>
    <row r="492" spans="1:8" x14ac:dyDescent="0.3">
      <c r="A492" s="42" t="s">
        <v>85</v>
      </c>
      <c r="B492" s="42" t="str">
        <f t="shared" si="43"/>
        <v>Feeding SpaceForest Planting</v>
      </c>
      <c r="C492" s="42" t="s">
        <v>52</v>
      </c>
      <c r="D492" s="42" t="s">
        <v>96</v>
      </c>
      <c r="E492" s="38"/>
      <c r="F492" s="38"/>
      <c r="G492" s="38">
        <v>2.1800000000000002</v>
      </c>
      <c r="H492" s="38">
        <f t="shared" si="44"/>
        <v>0</v>
      </c>
    </row>
    <row r="493" spans="1:8" x14ac:dyDescent="0.3">
      <c r="A493" s="42" t="s">
        <v>85</v>
      </c>
      <c r="B493" s="42" t="str">
        <f t="shared" si="43"/>
        <v>Feeding SpaceVegetated Swale</v>
      </c>
      <c r="C493" s="42" t="s">
        <v>52</v>
      </c>
      <c r="D493" s="42" t="s">
        <v>98</v>
      </c>
      <c r="E493" s="38">
        <v>0.42</v>
      </c>
      <c r="F493" s="38"/>
      <c r="G493" s="38">
        <v>2.1800000000000002</v>
      </c>
      <c r="H493" s="38">
        <f t="shared" si="44"/>
        <v>0.91560000000000008</v>
      </c>
    </row>
    <row r="494" spans="1:8" x14ac:dyDescent="0.3">
      <c r="A494" s="42" t="s">
        <v>85</v>
      </c>
      <c r="B494" s="42" t="str">
        <f t="shared" si="43"/>
        <v>Feeding SpaceGrassed Waterway</v>
      </c>
      <c r="C494" s="42" t="s">
        <v>52</v>
      </c>
      <c r="D494" s="42" t="s">
        <v>100</v>
      </c>
      <c r="E494" s="38">
        <v>0.42</v>
      </c>
      <c r="F494" s="38"/>
      <c r="G494" s="38">
        <v>2.1800000000000002</v>
      </c>
      <c r="H494" s="38">
        <f t="shared" si="44"/>
        <v>0.91560000000000008</v>
      </c>
    </row>
    <row r="495" spans="1:8" x14ac:dyDescent="0.3">
      <c r="A495" s="42" t="s">
        <v>85</v>
      </c>
      <c r="B495" s="42" t="str">
        <f t="shared" si="43"/>
        <v>Feeding SpaceGreen roof system</v>
      </c>
      <c r="C495" s="42" t="s">
        <v>52</v>
      </c>
      <c r="D495" s="42" t="s">
        <v>102</v>
      </c>
      <c r="E495" s="38">
        <v>0.45</v>
      </c>
      <c r="F495" s="38"/>
      <c r="G495" s="38">
        <v>2.1800000000000002</v>
      </c>
      <c r="H495" s="38">
        <f t="shared" si="44"/>
        <v>0.98100000000000009</v>
      </c>
    </row>
    <row r="496" spans="1:8" x14ac:dyDescent="0.3">
      <c r="A496" s="42" t="s">
        <v>85</v>
      </c>
      <c r="B496" s="42" t="str">
        <f t="shared" si="43"/>
        <v>Feeding SpaceImpervious Disconnection to amended soils</v>
      </c>
      <c r="C496" s="42" t="s">
        <v>52</v>
      </c>
      <c r="D496" s="42" t="s">
        <v>104</v>
      </c>
      <c r="E496" s="38">
        <v>0.15</v>
      </c>
      <c r="F496" s="38"/>
      <c r="G496" s="38">
        <v>2.1800000000000002</v>
      </c>
      <c r="H496" s="38">
        <f t="shared" si="44"/>
        <v>0.32700000000000001</v>
      </c>
    </row>
    <row r="497" spans="1:8" x14ac:dyDescent="0.3">
      <c r="A497" s="42" t="s">
        <v>85</v>
      </c>
      <c r="B497" s="42" t="str">
        <f t="shared" si="43"/>
        <v>Feeding SpacePermeable/Porous Pavement w/o Sand, Veg. - A/B soils, no underdrain</v>
      </c>
      <c r="C497" s="42" t="s">
        <v>52</v>
      </c>
      <c r="D497" s="42" t="s">
        <v>106</v>
      </c>
      <c r="E497" s="38">
        <v>0.8</v>
      </c>
      <c r="F497" s="38"/>
      <c r="G497" s="38">
        <v>2.1800000000000002</v>
      </c>
      <c r="H497" s="38">
        <f t="shared" si="44"/>
        <v>1.7440000000000002</v>
      </c>
    </row>
    <row r="498" spans="1:8" x14ac:dyDescent="0.3">
      <c r="A498" s="42" t="s">
        <v>85</v>
      </c>
      <c r="B498" s="42" t="str">
        <f t="shared" si="43"/>
        <v>Feeding SpacePermeable/Porous Pavement w/o Sand, Veg. - A/B soils, underdrain</v>
      </c>
      <c r="C498" s="42" t="s">
        <v>52</v>
      </c>
      <c r="D498" s="42" t="s">
        <v>108</v>
      </c>
      <c r="E498" s="38">
        <v>0.5</v>
      </c>
      <c r="F498" s="38"/>
      <c r="G498" s="38">
        <v>2.1800000000000002</v>
      </c>
      <c r="H498" s="38">
        <f t="shared" si="44"/>
        <v>1.0900000000000001</v>
      </c>
    </row>
    <row r="499" spans="1:8" x14ac:dyDescent="0.3">
      <c r="A499" s="42" t="s">
        <v>85</v>
      </c>
      <c r="B499" s="42" t="str">
        <f t="shared" si="43"/>
        <v>Feeding SpacePermeable/Porous Pavement w/o Sand, Veg. - C/D soils, underdrain</v>
      </c>
      <c r="C499" s="42" t="s">
        <v>52</v>
      </c>
      <c r="D499" s="42" t="s">
        <v>110</v>
      </c>
      <c r="E499" s="38">
        <v>0.2</v>
      </c>
      <c r="F499" s="38"/>
      <c r="G499" s="38">
        <v>2.1800000000000002</v>
      </c>
      <c r="H499" s="38">
        <f t="shared" si="44"/>
        <v>0.43600000000000005</v>
      </c>
    </row>
    <row r="500" spans="1:8" x14ac:dyDescent="0.3">
      <c r="A500" s="42" t="s">
        <v>85</v>
      </c>
      <c r="B500" s="42" t="str">
        <f t="shared" si="43"/>
        <v>Feeding SpacePermeable/Porous Pavement w/Sand, Veg. - A/B soils, no underdrain</v>
      </c>
      <c r="C500" s="42" t="s">
        <v>52</v>
      </c>
      <c r="D500" s="42" t="s">
        <v>112</v>
      </c>
      <c r="E500" s="38">
        <v>0.85</v>
      </c>
      <c r="F500" s="38"/>
      <c r="G500" s="38">
        <v>2.1800000000000002</v>
      </c>
      <c r="H500" s="38">
        <f t="shared" si="44"/>
        <v>1.853</v>
      </c>
    </row>
    <row r="501" spans="1:8" x14ac:dyDescent="0.3">
      <c r="A501" s="42" t="s">
        <v>85</v>
      </c>
      <c r="B501" s="42" t="str">
        <f t="shared" si="43"/>
        <v>Feeding SpacePermeable/Porous Pavement w/Sand, Veg. - A/B soils, underdrain</v>
      </c>
      <c r="C501" s="42" t="s">
        <v>52</v>
      </c>
      <c r="D501" s="42" t="s">
        <v>114</v>
      </c>
      <c r="E501" s="38">
        <v>0.75</v>
      </c>
      <c r="F501" s="38"/>
      <c r="G501" s="38">
        <v>2.1800000000000002</v>
      </c>
      <c r="H501" s="38">
        <f t="shared" si="44"/>
        <v>1.6350000000000002</v>
      </c>
    </row>
    <row r="502" spans="1:8" x14ac:dyDescent="0.3">
      <c r="A502" s="42" t="s">
        <v>85</v>
      </c>
      <c r="B502" s="42" t="str">
        <f t="shared" si="43"/>
        <v>Feeding SpacePermeable/Porous Pavement w/Sand, Veg. - C/D soils, underdrain</v>
      </c>
      <c r="C502" s="42" t="s">
        <v>52</v>
      </c>
      <c r="D502" s="42" t="s">
        <v>116</v>
      </c>
      <c r="E502" s="38">
        <v>0.2</v>
      </c>
      <c r="F502" s="38"/>
      <c r="G502" s="38">
        <v>2.1800000000000002</v>
      </c>
      <c r="H502" s="38">
        <f t="shared" si="44"/>
        <v>0.43600000000000005</v>
      </c>
    </row>
    <row r="503" spans="1:8" x14ac:dyDescent="0.3">
      <c r="A503" s="42" t="s">
        <v>85</v>
      </c>
      <c r="B503" s="42" t="str">
        <f t="shared" si="43"/>
        <v>Feeding SpacePlanter boxes/Stormwater Planters</v>
      </c>
      <c r="C503" s="42" t="s">
        <v>52</v>
      </c>
      <c r="D503" s="42" t="s">
        <v>118</v>
      </c>
      <c r="E503" s="38">
        <v>0.75</v>
      </c>
      <c r="F503" s="38"/>
      <c r="G503" s="38">
        <v>2.1800000000000002</v>
      </c>
      <c r="H503" s="38">
        <f t="shared" si="44"/>
        <v>1.6350000000000002</v>
      </c>
    </row>
    <row r="504" spans="1:8" x14ac:dyDescent="0.3">
      <c r="A504" s="42" t="s">
        <v>85</v>
      </c>
      <c r="B504" s="42" t="str">
        <f t="shared" si="43"/>
        <v>Feeding SpaceRain Barrels and Cisterns</v>
      </c>
      <c r="C504" s="42" t="s">
        <v>52</v>
      </c>
      <c r="D504" s="42" t="s">
        <v>120</v>
      </c>
      <c r="E504" s="38">
        <v>0.75</v>
      </c>
      <c r="F504" s="38"/>
      <c r="G504" s="38">
        <v>2.1800000000000002</v>
      </c>
      <c r="H504" s="38">
        <f t="shared" si="44"/>
        <v>1.6350000000000002</v>
      </c>
    </row>
    <row r="505" spans="1:8" x14ac:dyDescent="0.3">
      <c r="A505" s="42" t="s">
        <v>85</v>
      </c>
      <c r="B505" s="42" t="str">
        <f t="shared" si="43"/>
        <v>Feeding SpaceTree Planting</v>
      </c>
      <c r="C505" s="42" t="s">
        <v>52</v>
      </c>
      <c r="D505" s="42" t="s">
        <v>122</v>
      </c>
      <c r="E505" s="38"/>
      <c r="F505" s="38"/>
      <c r="G505" s="38">
        <v>2.1800000000000002</v>
      </c>
      <c r="H505" s="38">
        <f t="shared" si="44"/>
        <v>0</v>
      </c>
    </row>
    <row r="506" spans="1:8" x14ac:dyDescent="0.3">
      <c r="A506" s="42" t="s">
        <v>85</v>
      </c>
      <c r="B506" s="42" t="str">
        <f t="shared" si="43"/>
        <v>Feeding SpaceVegetated Open Channels</v>
      </c>
      <c r="C506" s="42" t="s">
        <v>52</v>
      </c>
      <c r="D506" s="42" t="s">
        <v>124</v>
      </c>
      <c r="E506" s="38">
        <v>0.45</v>
      </c>
      <c r="F506" s="38"/>
      <c r="G506" s="38">
        <v>2.1800000000000002</v>
      </c>
      <c r="H506" s="38">
        <f t="shared" si="44"/>
        <v>0.98100000000000009</v>
      </c>
    </row>
    <row r="507" spans="1:8" x14ac:dyDescent="0.3">
      <c r="A507" s="42" t="s">
        <v>126</v>
      </c>
      <c r="B507" s="42" t="str">
        <f t="shared" si="43"/>
        <v>Feeding SpaceBioswale</v>
      </c>
      <c r="C507" s="42" t="s">
        <v>52</v>
      </c>
      <c r="D507" s="42" t="s">
        <v>127</v>
      </c>
      <c r="E507" s="38">
        <v>0.75</v>
      </c>
      <c r="F507" s="38"/>
      <c r="G507" s="38">
        <v>2.1800000000000002</v>
      </c>
      <c r="H507" s="38">
        <f t="shared" si="44"/>
        <v>1.6350000000000002</v>
      </c>
    </row>
    <row r="508" spans="1:8" s="42" customFormat="1" x14ac:dyDescent="0.3">
      <c r="A508" s="42" t="s">
        <v>126</v>
      </c>
      <c r="B508" s="42" t="str">
        <f>C508&amp;D508</f>
        <v>Feeding SpaceRoadside Ditch Management</v>
      </c>
      <c r="C508" s="42" t="s">
        <v>52</v>
      </c>
      <c r="D508" s="42" t="s">
        <v>214</v>
      </c>
      <c r="E508" s="38"/>
      <c r="F508" s="38">
        <v>3.2000000000000001E-2</v>
      </c>
      <c r="G508" s="38"/>
      <c r="H508" s="38">
        <v>3.2000000000000001E-2</v>
      </c>
    </row>
    <row r="509" spans="1:8" x14ac:dyDescent="0.3">
      <c r="A509" s="42" t="s">
        <v>126</v>
      </c>
      <c r="B509" s="42" t="str">
        <f t="shared" si="43"/>
        <v>Feeding SpaceTerrace/Diversion Terrace</v>
      </c>
      <c r="C509" s="42" t="s">
        <v>52</v>
      </c>
      <c r="D509" s="42" t="s">
        <v>129</v>
      </c>
      <c r="E509" s="38">
        <v>0.1</v>
      </c>
      <c r="F509" s="38"/>
      <c r="G509" s="38">
        <v>2.1800000000000002</v>
      </c>
      <c r="H509" s="38">
        <f t="shared" ref="H509:H537" si="45">G509*$E107</f>
        <v>0.21800000000000003</v>
      </c>
    </row>
    <row r="510" spans="1:8" x14ac:dyDescent="0.3">
      <c r="A510" s="42" t="s">
        <v>131</v>
      </c>
      <c r="B510" s="42" t="str">
        <f t="shared" si="43"/>
        <v>Feeding SpaceFilter Strip Runoff Reduction</v>
      </c>
      <c r="C510" s="42" t="s">
        <v>52</v>
      </c>
      <c r="D510" s="42" t="s">
        <v>132</v>
      </c>
      <c r="E510" s="38">
        <v>0.54</v>
      </c>
      <c r="F510" s="38"/>
      <c r="G510" s="38">
        <v>2.1800000000000002</v>
      </c>
      <c r="H510" s="38">
        <f t="shared" si="45"/>
        <v>1.1772000000000002</v>
      </c>
    </row>
    <row r="511" spans="1:8" x14ac:dyDescent="0.3">
      <c r="A511" s="42" t="s">
        <v>131</v>
      </c>
      <c r="B511" s="42" t="str">
        <f t="shared" si="43"/>
        <v>Feeding SpaceFiltering Practices/Underground Sand Filter</v>
      </c>
      <c r="C511" s="42" t="s">
        <v>52</v>
      </c>
      <c r="D511" s="42" t="s">
        <v>134</v>
      </c>
      <c r="E511" s="38">
        <v>0.6</v>
      </c>
      <c r="F511" s="38"/>
      <c r="G511" s="38">
        <v>2.1800000000000002</v>
      </c>
      <c r="H511" s="38">
        <f t="shared" si="45"/>
        <v>1.3080000000000001</v>
      </c>
    </row>
    <row r="512" spans="1:8" x14ac:dyDescent="0.3">
      <c r="A512" s="42" t="s">
        <v>136</v>
      </c>
      <c r="B512" s="42" t="str">
        <f t="shared" si="43"/>
        <v>Feeding SpaceDry Well</v>
      </c>
      <c r="C512" s="42" t="s">
        <v>52</v>
      </c>
      <c r="D512" s="42" t="s">
        <v>137</v>
      </c>
      <c r="E512" s="38">
        <v>0.85</v>
      </c>
      <c r="F512" s="38"/>
      <c r="G512" s="38">
        <v>2.1800000000000002</v>
      </c>
      <c r="H512" s="38">
        <f t="shared" si="45"/>
        <v>1.853</v>
      </c>
    </row>
    <row r="513" spans="1:8" x14ac:dyDescent="0.3">
      <c r="A513" s="42" t="s">
        <v>136</v>
      </c>
      <c r="B513" s="42" t="str">
        <f t="shared" si="43"/>
        <v>Feeding Spaceinfiltration Basin</v>
      </c>
      <c r="C513" s="42" t="s">
        <v>52</v>
      </c>
      <c r="D513" s="42" t="s">
        <v>139</v>
      </c>
      <c r="E513" s="38">
        <v>0.85</v>
      </c>
      <c r="F513" s="38"/>
      <c r="G513" s="38">
        <v>2.1800000000000002</v>
      </c>
      <c r="H513" s="38">
        <f t="shared" si="45"/>
        <v>1.853</v>
      </c>
    </row>
    <row r="514" spans="1:8" x14ac:dyDescent="0.3">
      <c r="A514" s="42" t="s">
        <v>136</v>
      </c>
      <c r="B514" s="42" t="str">
        <f t="shared" si="43"/>
        <v>Feeding SpaceInfiltration Practices w/o Sand, Veg. - A/B soils, no underdrain</v>
      </c>
      <c r="C514" s="42" t="s">
        <v>52</v>
      </c>
      <c r="D514" s="42" t="s">
        <v>141</v>
      </c>
      <c r="E514" s="38">
        <v>0.85</v>
      </c>
      <c r="F514" s="38"/>
      <c r="G514" s="38">
        <v>2.1800000000000002</v>
      </c>
      <c r="H514" s="38">
        <f t="shared" si="45"/>
        <v>1.853</v>
      </c>
    </row>
    <row r="515" spans="1:8" x14ac:dyDescent="0.3">
      <c r="A515" s="42" t="s">
        <v>136</v>
      </c>
      <c r="B515" s="42" t="str">
        <f t="shared" si="43"/>
        <v>Feeding SpaceInfiltration Trench</v>
      </c>
      <c r="C515" s="42" t="s">
        <v>52</v>
      </c>
      <c r="D515" s="42" t="s">
        <v>143</v>
      </c>
      <c r="E515" s="38">
        <v>0.85</v>
      </c>
      <c r="F515" s="38"/>
      <c r="G515" s="38">
        <v>2.1800000000000002</v>
      </c>
      <c r="H515" s="38">
        <f t="shared" si="45"/>
        <v>1.853</v>
      </c>
    </row>
    <row r="516" spans="1:8" x14ac:dyDescent="0.3">
      <c r="A516" s="42" t="s">
        <v>136</v>
      </c>
      <c r="B516" s="42" t="str">
        <f t="shared" si="43"/>
        <v>Feeding SpaceSubsurface Drain</v>
      </c>
      <c r="C516" s="42" t="s">
        <v>52</v>
      </c>
      <c r="D516" s="42" t="s">
        <v>145</v>
      </c>
      <c r="E516" s="38">
        <v>0.85</v>
      </c>
      <c r="F516" s="38"/>
      <c r="G516" s="38">
        <v>2.1800000000000002</v>
      </c>
      <c r="H516" s="38">
        <f t="shared" si="45"/>
        <v>1.853</v>
      </c>
    </row>
    <row r="517" spans="1:8" x14ac:dyDescent="0.3">
      <c r="A517" s="42" t="s">
        <v>136</v>
      </c>
      <c r="B517" s="42" t="str">
        <f t="shared" si="43"/>
        <v>Feeding SpaceUnderground infiltration system</v>
      </c>
      <c r="C517" s="42" t="s">
        <v>52</v>
      </c>
      <c r="D517" s="42" t="s">
        <v>147</v>
      </c>
      <c r="E517" s="38">
        <v>0.85</v>
      </c>
      <c r="F517" s="38"/>
      <c r="G517" s="38">
        <v>2.1800000000000002</v>
      </c>
      <c r="H517" s="38">
        <f t="shared" si="45"/>
        <v>1.853</v>
      </c>
    </row>
    <row r="518" spans="1:8" x14ac:dyDescent="0.3">
      <c r="A518" s="42" t="s">
        <v>149</v>
      </c>
      <c r="B518" s="42" t="str">
        <f t="shared" si="43"/>
        <v>Feeding SpaceDry Extended Detention Ponds</v>
      </c>
      <c r="C518" s="42" t="s">
        <v>52</v>
      </c>
      <c r="D518" s="42" t="s">
        <v>150</v>
      </c>
      <c r="E518" s="38">
        <v>0.2</v>
      </c>
      <c r="F518" s="38"/>
      <c r="G518" s="38">
        <v>2.1800000000000002</v>
      </c>
      <c r="H518" s="38">
        <f t="shared" si="45"/>
        <v>0.43600000000000005</v>
      </c>
    </row>
    <row r="519" spans="1:8" x14ac:dyDescent="0.3">
      <c r="A519" s="42" t="s">
        <v>149</v>
      </c>
      <c r="B519" s="42" t="str">
        <f t="shared" si="43"/>
        <v>Feeding SpaceWet Extended Detention Pond</v>
      </c>
      <c r="C519" s="42" t="s">
        <v>52</v>
      </c>
      <c r="D519" s="42" t="s">
        <v>152</v>
      </c>
      <c r="E519" s="38">
        <v>0.45</v>
      </c>
      <c r="F519" s="38"/>
      <c r="G519" s="38">
        <v>2.1800000000000002</v>
      </c>
      <c r="H519" s="38">
        <f t="shared" si="45"/>
        <v>0.98100000000000009</v>
      </c>
    </row>
    <row r="520" spans="1:8" x14ac:dyDescent="0.3">
      <c r="A520" s="42" t="s">
        <v>149</v>
      </c>
      <c r="B520" s="42" t="str">
        <f t="shared" si="43"/>
        <v>Feeding SpaceSediment Basin</v>
      </c>
      <c r="C520" s="42" t="s">
        <v>52</v>
      </c>
      <c r="D520" s="42" t="s">
        <v>153</v>
      </c>
      <c r="E520" s="38">
        <v>0.1</v>
      </c>
      <c r="F520" s="38"/>
      <c r="G520" s="38">
        <v>2.1800000000000002</v>
      </c>
      <c r="H520" s="38">
        <f t="shared" si="45"/>
        <v>0.21800000000000003</v>
      </c>
    </row>
    <row r="521" spans="1:8" x14ac:dyDescent="0.3">
      <c r="A521" s="42" t="s">
        <v>149</v>
      </c>
      <c r="B521" s="42" t="str">
        <f t="shared" si="43"/>
        <v>Feeding SpaceStormwater Ponds</v>
      </c>
      <c r="C521" s="42" t="s">
        <v>52</v>
      </c>
      <c r="D521" s="42" t="s">
        <v>149</v>
      </c>
      <c r="E521" s="38">
        <v>0.45</v>
      </c>
      <c r="F521" s="38"/>
      <c r="G521" s="38">
        <v>2.1800000000000002</v>
      </c>
      <c r="H521" s="38">
        <f t="shared" si="45"/>
        <v>0.98100000000000009</v>
      </c>
    </row>
    <row r="522" spans="1:8" x14ac:dyDescent="0.3">
      <c r="A522" s="42" t="s">
        <v>156</v>
      </c>
      <c r="B522" s="42" t="str">
        <f t="shared" si="43"/>
        <v>Feeding SpaceConstructed Wetland/Stormwater Wetland</v>
      </c>
      <c r="C522" s="42" t="s">
        <v>52</v>
      </c>
      <c r="D522" s="42" t="s">
        <v>157</v>
      </c>
      <c r="E522" s="38">
        <v>0.45</v>
      </c>
      <c r="F522" s="38"/>
      <c r="G522" s="38">
        <v>2.1800000000000002</v>
      </c>
      <c r="H522" s="38">
        <f t="shared" si="45"/>
        <v>0.98100000000000009</v>
      </c>
    </row>
    <row r="523" spans="1:8" x14ac:dyDescent="0.3">
      <c r="A523" s="42" t="s">
        <v>156</v>
      </c>
      <c r="B523" s="42" t="str">
        <f t="shared" si="43"/>
        <v>Feeding SpaceWetland Creation, Shallow Wetland/Pond/Wetland System/Pocket Wetland</v>
      </c>
      <c r="C523" s="42" t="s">
        <v>52</v>
      </c>
      <c r="D523" s="42" t="s">
        <v>159</v>
      </c>
      <c r="E523" s="38">
        <v>0.45</v>
      </c>
      <c r="F523" s="38"/>
      <c r="G523" s="38">
        <v>2.1800000000000002</v>
      </c>
      <c r="H523" s="38">
        <f t="shared" si="45"/>
        <v>0.98100000000000009</v>
      </c>
    </row>
    <row r="524" spans="1:8" x14ac:dyDescent="0.3">
      <c r="A524" s="42" t="s">
        <v>160</v>
      </c>
      <c r="B524" s="42" t="str">
        <f t="shared" si="43"/>
        <v xml:space="preserve">Feeding SpaceRiparian Forest Buffer </v>
      </c>
      <c r="C524" s="42" t="s">
        <v>52</v>
      </c>
      <c r="D524" s="42" t="s">
        <v>161</v>
      </c>
      <c r="E524" s="38">
        <v>0.42</v>
      </c>
      <c r="F524" s="38"/>
      <c r="G524" s="38">
        <v>2.1800000000000002</v>
      </c>
      <c r="H524" s="38">
        <f t="shared" si="45"/>
        <v>0.91560000000000008</v>
      </c>
    </row>
    <row r="525" spans="1:8" x14ac:dyDescent="0.3">
      <c r="A525" s="42" t="s">
        <v>160</v>
      </c>
      <c r="B525" s="42" t="str">
        <f t="shared" si="43"/>
        <v>Feeding SpaceStream Restoration (feet)</v>
      </c>
      <c r="C525" s="42" t="s">
        <v>52</v>
      </c>
      <c r="D525" s="42" t="s">
        <v>163</v>
      </c>
      <c r="E525" s="38"/>
      <c r="F525" s="38">
        <v>6.8000000000000005E-2</v>
      </c>
      <c r="G525" s="38">
        <v>2.1800000000000002</v>
      </c>
      <c r="H525" s="38">
        <f t="shared" si="45"/>
        <v>0</v>
      </c>
    </row>
    <row r="526" spans="1:8" x14ac:dyDescent="0.3">
      <c r="A526" s="42" t="s">
        <v>160</v>
      </c>
      <c r="B526" s="42" t="str">
        <f t="shared" si="43"/>
        <v>Feeding SpaceWetland Rehabilitation</v>
      </c>
      <c r="C526" s="42" t="s">
        <v>52</v>
      </c>
      <c r="D526" s="42" t="s">
        <v>165</v>
      </c>
      <c r="E526" s="38">
        <v>0.4</v>
      </c>
      <c r="F526" s="38"/>
      <c r="G526" s="38">
        <v>2.1800000000000002</v>
      </c>
      <c r="H526" s="38">
        <f t="shared" si="45"/>
        <v>0.87200000000000011</v>
      </c>
    </row>
    <row r="527" spans="1:8" x14ac:dyDescent="0.3">
      <c r="A527" s="42" t="s">
        <v>167</v>
      </c>
      <c r="B527" s="42" t="str">
        <f t="shared" si="43"/>
        <v>Feeding SpaceVacuum/Advanced Sweeping Technology - 1 pass/12 weeks</v>
      </c>
      <c r="C527" s="42" t="s">
        <v>52</v>
      </c>
      <c r="D527" s="42" t="s">
        <v>168</v>
      </c>
      <c r="E527" s="38">
        <v>0.01</v>
      </c>
      <c r="F527" s="38"/>
      <c r="G527" s="38">
        <v>2.1800000000000002</v>
      </c>
      <c r="H527" s="38">
        <f t="shared" si="45"/>
        <v>2.1800000000000003E-2</v>
      </c>
    </row>
    <row r="528" spans="1:8" x14ac:dyDescent="0.3">
      <c r="A528" s="42" t="s">
        <v>167</v>
      </c>
      <c r="B528" s="42" t="str">
        <f t="shared" si="43"/>
        <v>Feeding SpaceVacuum/Advanced Sweeping Technology - 1 pass/2 weeks</v>
      </c>
      <c r="C528" s="42" t="s">
        <v>52</v>
      </c>
      <c r="D528" s="42" t="s">
        <v>170</v>
      </c>
      <c r="E528" s="38">
        <v>0.05</v>
      </c>
      <c r="F528" s="38"/>
      <c r="G528" s="38">
        <v>2.1800000000000002</v>
      </c>
      <c r="H528" s="38">
        <f t="shared" si="45"/>
        <v>0.10900000000000001</v>
      </c>
    </row>
    <row r="529" spans="1:8" x14ac:dyDescent="0.3">
      <c r="A529" s="42" t="s">
        <v>167</v>
      </c>
      <c r="B529" s="42" t="str">
        <f t="shared" si="43"/>
        <v>Feeding SpaceVacuum/Advanced Sweeping Technology - 1 pass/4 weeks</v>
      </c>
      <c r="C529" s="42" t="s">
        <v>52</v>
      </c>
      <c r="D529" s="42" t="s">
        <v>172</v>
      </c>
      <c r="E529" s="38">
        <v>0.03</v>
      </c>
      <c r="F529" s="38"/>
      <c r="G529" s="38">
        <v>2.1800000000000002</v>
      </c>
      <c r="H529" s="38">
        <f t="shared" si="45"/>
        <v>6.54E-2</v>
      </c>
    </row>
    <row r="530" spans="1:8" x14ac:dyDescent="0.3">
      <c r="A530" s="42" t="s">
        <v>167</v>
      </c>
      <c r="B530" s="42" t="str">
        <f t="shared" si="43"/>
        <v>Feeding SpaceVacuum/Advanced Sweeping Technology - 1 pass/8 weeks</v>
      </c>
      <c r="C530" s="42" t="s">
        <v>52</v>
      </c>
      <c r="D530" s="42" t="s">
        <v>174</v>
      </c>
      <c r="E530" s="38">
        <v>0.02</v>
      </c>
      <c r="F530" s="38"/>
      <c r="G530" s="38">
        <v>2.1800000000000002</v>
      </c>
      <c r="H530" s="38">
        <f t="shared" si="45"/>
        <v>4.3600000000000007E-2</v>
      </c>
    </row>
    <row r="531" spans="1:8" x14ac:dyDescent="0.3">
      <c r="A531" s="42" t="s">
        <v>167</v>
      </c>
      <c r="B531" s="42" t="str">
        <f t="shared" si="43"/>
        <v>Feeding SpaceVacuum/Advanced Sweeping Technology - 1 pass/week</v>
      </c>
      <c r="C531" s="42" t="s">
        <v>52</v>
      </c>
      <c r="D531" s="42" t="s">
        <v>176</v>
      </c>
      <c r="E531" s="38">
        <v>0.08</v>
      </c>
      <c r="F531" s="38"/>
      <c r="G531" s="38">
        <v>2.1800000000000002</v>
      </c>
      <c r="H531" s="38">
        <f t="shared" si="45"/>
        <v>0.17440000000000003</v>
      </c>
    </row>
    <row r="532" spans="1:8" x14ac:dyDescent="0.3">
      <c r="A532" s="42" t="s">
        <v>167</v>
      </c>
      <c r="B532" s="42" t="str">
        <f t="shared" si="43"/>
        <v>Feeding SpaceVacuum/Advanced Sweeping Technology - 2 pass/week</v>
      </c>
      <c r="C532" s="42" t="s">
        <v>52</v>
      </c>
      <c r="D532" s="42" t="s">
        <v>178</v>
      </c>
      <c r="E532" s="38">
        <v>0.1</v>
      </c>
      <c r="F532" s="38"/>
      <c r="G532" s="38">
        <v>2.1800000000000002</v>
      </c>
      <c r="H532" s="38">
        <f t="shared" si="45"/>
        <v>0.21800000000000003</v>
      </c>
    </row>
    <row r="533" spans="1:8" x14ac:dyDescent="0.3">
      <c r="A533" s="42" t="s">
        <v>167</v>
      </c>
      <c r="B533" s="42" t="str">
        <f t="shared" si="43"/>
        <v>Feeding SpaceVacuum/Advanced Sweeping Technology - fall 1 pass/1-2 weeks else monthly</v>
      </c>
      <c r="C533" s="42" t="s">
        <v>52</v>
      </c>
      <c r="D533" s="42" t="s">
        <v>180</v>
      </c>
      <c r="E533" s="38">
        <v>0.05</v>
      </c>
      <c r="F533" s="38"/>
      <c r="G533" s="38">
        <v>2.1800000000000002</v>
      </c>
      <c r="H533" s="38">
        <f t="shared" si="45"/>
        <v>0.10900000000000001</v>
      </c>
    </row>
    <row r="534" spans="1:8" x14ac:dyDescent="0.3">
      <c r="A534" s="42" t="s">
        <v>167</v>
      </c>
      <c r="B534" s="42" t="str">
        <f t="shared" si="43"/>
        <v>Feeding SpaceVacuum/Advanced Sweeping Technology - spring 1 pass/1-2 weeks else monthly</v>
      </c>
      <c r="C534" s="42" t="s">
        <v>52</v>
      </c>
      <c r="D534" s="42" t="s">
        <v>182</v>
      </c>
      <c r="E534" s="38">
        <v>0.04</v>
      </c>
      <c r="F534" s="38"/>
      <c r="G534" s="38">
        <v>2.1800000000000002</v>
      </c>
      <c r="H534" s="38">
        <f t="shared" si="45"/>
        <v>8.7200000000000014E-2</v>
      </c>
    </row>
    <row r="535" spans="1:8" x14ac:dyDescent="0.3">
      <c r="A535" s="42" t="s">
        <v>184</v>
      </c>
      <c r="B535" s="42" t="str">
        <f t="shared" si="43"/>
        <v>Feeding SpaceNutrient Management Plan High Risk Lawn</v>
      </c>
      <c r="C535" s="42" t="s">
        <v>52</v>
      </c>
      <c r="D535" s="42" t="s">
        <v>185</v>
      </c>
      <c r="E535" s="38">
        <v>0.1</v>
      </c>
      <c r="F535" s="38"/>
      <c r="G535" s="38">
        <v>2.1800000000000002</v>
      </c>
      <c r="H535" s="38">
        <f t="shared" si="45"/>
        <v>0.21800000000000003</v>
      </c>
    </row>
    <row r="536" spans="1:8" x14ac:dyDescent="0.3">
      <c r="A536" s="42" t="s">
        <v>184</v>
      </c>
      <c r="B536" s="42" t="str">
        <f t="shared" ref="B536:B537" si="46">C536&amp;D536</f>
        <v>Feeding SpaceNutrient Management Plan Low Risk Lawn</v>
      </c>
      <c r="C536" s="42" t="s">
        <v>52</v>
      </c>
      <c r="D536" s="42" t="s">
        <v>187</v>
      </c>
      <c r="E536" s="38">
        <v>0.03</v>
      </c>
      <c r="F536" s="38"/>
      <c r="G536" s="38">
        <v>2.1800000000000002</v>
      </c>
      <c r="H536" s="38">
        <f t="shared" si="45"/>
        <v>6.54E-2</v>
      </c>
    </row>
    <row r="537" spans="1:8" x14ac:dyDescent="0.3">
      <c r="A537" s="42" t="s">
        <v>184</v>
      </c>
      <c r="B537" s="42" t="str">
        <f t="shared" si="46"/>
        <v>Feeding SpaceNutrient Management</v>
      </c>
      <c r="C537" s="42" t="s">
        <v>52</v>
      </c>
      <c r="D537" s="42" t="s">
        <v>65</v>
      </c>
      <c r="E537" s="38">
        <v>0.05</v>
      </c>
      <c r="F537" s="38"/>
      <c r="G537" s="38">
        <v>2.1800000000000002</v>
      </c>
      <c r="H537" s="38">
        <f t="shared" si="45"/>
        <v>0.10900000000000001</v>
      </c>
    </row>
  </sheetData>
  <phoneticPr fontId="10"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FB3E-0799-491D-9F75-4217AB81F5B9}">
  <sheetPr>
    <tabColor theme="0" tint="-0.249977111117893"/>
  </sheetPr>
  <dimension ref="A1:H456"/>
  <sheetViews>
    <sheetView topLeftCell="C199" zoomScaleNormal="100" workbookViewId="0">
      <selection activeCell="H48" sqref="H48"/>
    </sheetView>
  </sheetViews>
  <sheetFormatPr defaultRowHeight="14.4" x14ac:dyDescent="0.3"/>
  <cols>
    <col min="1" max="1" width="22.109375" customWidth="1"/>
    <col min="2" max="2" width="105.44140625" bestFit="1" customWidth="1"/>
    <col min="3" max="3" width="22.109375" customWidth="1"/>
    <col min="4" max="4" width="91.6640625" bestFit="1" customWidth="1"/>
    <col min="5" max="5" width="17.6640625" bestFit="1" customWidth="1"/>
    <col min="6" max="6" width="18" bestFit="1" customWidth="1"/>
    <col min="7" max="7" width="17.33203125" bestFit="1" customWidth="1"/>
    <col min="8" max="8" width="17.33203125" customWidth="1"/>
  </cols>
  <sheetData>
    <row r="1" spans="1:8" ht="55.2" x14ac:dyDescent="0.3">
      <c r="A1" s="42" t="s">
        <v>48</v>
      </c>
      <c r="B1" s="42" t="s">
        <v>203</v>
      </c>
      <c r="C1" s="42" t="s">
        <v>17</v>
      </c>
      <c r="D1" s="42" t="s">
        <v>16</v>
      </c>
      <c r="E1" s="42" t="s">
        <v>210</v>
      </c>
      <c r="F1" s="42" t="s">
        <v>211</v>
      </c>
      <c r="G1" s="7" t="s">
        <v>206</v>
      </c>
      <c r="H1" s="8" t="s">
        <v>207</v>
      </c>
    </row>
    <row r="2" spans="1:8" x14ac:dyDescent="0.3">
      <c r="A2" s="42" t="s">
        <v>27</v>
      </c>
      <c r="B2" s="42" t="str">
        <f>C2&amp;D2</f>
        <v>Open SpaceBarnyard Runoff Control</v>
      </c>
      <c r="C2" s="42" t="s">
        <v>199</v>
      </c>
      <c r="D2" s="42" t="s">
        <v>51</v>
      </c>
      <c r="E2" s="42">
        <v>0.2</v>
      </c>
      <c r="F2" s="42"/>
      <c r="G2" s="42">
        <v>0.28000000000000003</v>
      </c>
      <c r="H2" s="38">
        <f>G2*$E2</f>
        <v>5.6000000000000008E-2</v>
      </c>
    </row>
    <row r="3" spans="1:8" x14ac:dyDescent="0.3">
      <c r="A3" s="42" t="s">
        <v>27</v>
      </c>
      <c r="B3" s="42" t="str">
        <f t="shared" ref="B3:B65" si="0">C3&amp;D3</f>
        <v>Open SpaceConservation Tillage</v>
      </c>
      <c r="C3" s="42" t="s">
        <v>199</v>
      </c>
      <c r="D3" s="42" t="s">
        <v>54</v>
      </c>
      <c r="E3" s="42">
        <v>0.28999999999999998</v>
      </c>
      <c r="F3" s="42"/>
      <c r="G3" s="42">
        <v>0.28000000000000003</v>
      </c>
      <c r="H3" s="38">
        <f>G3*$E3</f>
        <v>8.1200000000000008E-2</v>
      </c>
    </row>
    <row r="4" spans="1:8" x14ac:dyDescent="0.3">
      <c r="A4" s="42" t="s">
        <v>27</v>
      </c>
      <c r="B4" s="42" t="str">
        <f t="shared" si="0"/>
        <v>Open SpaceCover Crop</v>
      </c>
      <c r="C4" s="42" t="s">
        <v>199</v>
      </c>
      <c r="D4" s="42" t="s">
        <v>56</v>
      </c>
      <c r="E4" s="42">
        <v>0.28999999999999998</v>
      </c>
      <c r="F4" s="42"/>
      <c r="G4" s="42">
        <v>0.28000000000000003</v>
      </c>
      <c r="H4" s="38">
        <f>G4*$E4</f>
        <v>8.1200000000000008E-2</v>
      </c>
    </row>
    <row r="5" spans="1:8" x14ac:dyDescent="0.3">
      <c r="A5" s="42" t="s">
        <v>27</v>
      </c>
      <c r="B5" s="42" t="str">
        <f t="shared" si="0"/>
        <v>Open SpaceDairy Precision Feeding</v>
      </c>
      <c r="C5" s="42" t="s">
        <v>199</v>
      </c>
      <c r="D5" s="42" t="s">
        <v>23</v>
      </c>
      <c r="E5" s="42"/>
      <c r="F5" s="42" t="s">
        <v>212</v>
      </c>
      <c r="G5" s="42">
        <v>0.28000000000000003</v>
      </c>
      <c r="H5" s="38" t="s">
        <v>212</v>
      </c>
    </row>
    <row r="6" spans="1:8" x14ac:dyDescent="0.3">
      <c r="A6" s="42" t="s">
        <v>27</v>
      </c>
      <c r="B6" s="42" t="str">
        <f t="shared" si="0"/>
        <v>Open SpaceRiparian Grass Buffer</v>
      </c>
      <c r="C6" s="42" t="s">
        <v>199</v>
      </c>
      <c r="D6" s="42" t="s">
        <v>60</v>
      </c>
      <c r="E6" s="42">
        <v>0.38</v>
      </c>
      <c r="F6" s="42"/>
      <c r="G6" s="42">
        <v>0.28000000000000003</v>
      </c>
      <c r="H6" s="38">
        <f t="shared" ref="H6:H12" si="1">G6*$E6</f>
        <v>0.10640000000000001</v>
      </c>
    </row>
    <row r="7" spans="1:8" x14ac:dyDescent="0.3">
      <c r="A7" s="42" t="s">
        <v>27</v>
      </c>
      <c r="B7" s="42" t="str">
        <f t="shared" si="0"/>
        <v>Open SpaceLoafing Lot Management</v>
      </c>
      <c r="C7" s="42" t="s">
        <v>199</v>
      </c>
      <c r="D7" s="42" t="s">
        <v>63</v>
      </c>
      <c r="E7" s="42">
        <v>0.2</v>
      </c>
      <c r="F7" s="42"/>
      <c r="G7" s="42">
        <v>0.28000000000000003</v>
      </c>
      <c r="H7" s="38">
        <f t="shared" si="1"/>
        <v>5.6000000000000008E-2</v>
      </c>
    </row>
    <row r="8" spans="1:8" x14ac:dyDescent="0.3">
      <c r="A8" s="42" t="s">
        <v>27</v>
      </c>
      <c r="B8" s="42" t="str">
        <f t="shared" si="0"/>
        <v>Open SpaceNutrient Management</v>
      </c>
      <c r="C8" s="42" t="s">
        <v>199</v>
      </c>
      <c r="D8" s="42" t="s">
        <v>65</v>
      </c>
      <c r="E8" s="42">
        <v>0.19</v>
      </c>
      <c r="F8" s="42"/>
      <c r="G8" s="42">
        <v>0.28000000000000003</v>
      </c>
      <c r="H8" s="38">
        <f t="shared" si="1"/>
        <v>5.3200000000000004E-2</v>
      </c>
    </row>
    <row r="9" spans="1:8" x14ac:dyDescent="0.3">
      <c r="A9" s="42" t="s">
        <v>27</v>
      </c>
      <c r="B9" s="42" t="str">
        <f t="shared" si="0"/>
        <v>Open SpaceOff Stream Watering without Fencing</v>
      </c>
      <c r="C9" s="42" t="s">
        <v>199</v>
      </c>
      <c r="D9" s="42" t="s">
        <v>67</v>
      </c>
      <c r="E9" s="42">
        <v>0.05</v>
      </c>
      <c r="F9" s="42"/>
      <c r="G9" s="42">
        <v>0.28000000000000003</v>
      </c>
      <c r="H9" s="38">
        <f t="shared" si="1"/>
        <v>1.4000000000000002E-2</v>
      </c>
    </row>
    <row r="10" spans="1:8" x14ac:dyDescent="0.3">
      <c r="A10" s="42" t="s">
        <v>27</v>
      </c>
      <c r="B10" s="42" t="str">
        <f t="shared" si="0"/>
        <v>Open SpacePrecision Intensive Rotational/Prescribed Grazing</v>
      </c>
      <c r="C10" s="42" t="s">
        <v>199</v>
      </c>
      <c r="D10" s="42" t="s">
        <v>69</v>
      </c>
      <c r="E10" s="42">
        <v>0.1</v>
      </c>
      <c r="F10" s="42"/>
      <c r="G10" s="42">
        <v>0.28000000000000003</v>
      </c>
      <c r="H10" s="38">
        <f t="shared" si="1"/>
        <v>2.8000000000000004E-2</v>
      </c>
    </row>
    <row r="11" spans="1:8" x14ac:dyDescent="0.3">
      <c r="A11" s="42" t="s">
        <v>27</v>
      </c>
      <c r="B11" s="42" t="str">
        <f t="shared" si="0"/>
        <v>Open SpaceRiparian Forest Buffer</v>
      </c>
      <c r="C11" s="42" t="s">
        <v>199</v>
      </c>
      <c r="D11" s="42" t="s">
        <v>71</v>
      </c>
      <c r="E11" s="42">
        <v>0.54</v>
      </c>
      <c r="F11" s="42"/>
      <c r="G11" s="42">
        <v>0.28000000000000003</v>
      </c>
      <c r="H11" s="38">
        <f t="shared" si="1"/>
        <v>0.15120000000000003</v>
      </c>
    </row>
    <row r="12" spans="1:8" x14ac:dyDescent="0.3">
      <c r="A12" s="42" t="s">
        <v>27</v>
      </c>
      <c r="B12" s="42" t="str">
        <f t="shared" si="0"/>
        <v>Open SpaceSoil Conservation and Water Quality Plans</v>
      </c>
      <c r="C12" s="42" t="s">
        <v>199</v>
      </c>
      <c r="D12" s="42" t="s">
        <v>73</v>
      </c>
      <c r="E12" s="42">
        <v>0.08</v>
      </c>
      <c r="F12" s="42"/>
      <c r="G12" s="42">
        <v>0.28000000000000003</v>
      </c>
      <c r="H12" s="38">
        <f t="shared" si="1"/>
        <v>2.2400000000000003E-2</v>
      </c>
    </row>
    <row r="13" spans="1:8" x14ac:dyDescent="0.3">
      <c r="A13" s="42" t="s">
        <v>27</v>
      </c>
      <c r="B13" s="42" t="str">
        <f t="shared" si="0"/>
        <v xml:space="preserve">Open SpaceTree Planting </v>
      </c>
      <c r="C13" s="42" t="s">
        <v>199</v>
      </c>
      <c r="D13" s="42" t="s">
        <v>75</v>
      </c>
      <c r="E13" s="42"/>
      <c r="F13" s="42"/>
      <c r="G13" s="42">
        <v>0.28000000000000003</v>
      </c>
      <c r="H13" s="38">
        <v>0</v>
      </c>
    </row>
    <row r="14" spans="1:8" x14ac:dyDescent="0.3">
      <c r="A14" s="42" t="s">
        <v>27</v>
      </c>
      <c r="B14" s="42" t="str">
        <f t="shared" si="0"/>
        <v>Open SpaceWaste Storage Facility</v>
      </c>
      <c r="C14" s="42" t="s">
        <v>199</v>
      </c>
      <c r="D14" s="42" t="s">
        <v>79</v>
      </c>
      <c r="E14" s="42">
        <v>0.19</v>
      </c>
      <c r="F14" s="42"/>
      <c r="G14" s="42">
        <v>0.28000000000000003</v>
      </c>
      <c r="H14" s="38">
        <f t="shared" ref="H14:H21" si="2">G14*$E14</f>
        <v>5.3200000000000004E-2</v>
      </c>
    </row>
    <row r="15" spans="1:8" x14ac:dyDescent="0.3">
      <c r="A15" s="42" t="s">
        <v>27</v>
      </c>
      <c r="B15" s="42" t="str">
        <f t="shared" si="0"/>
        <v>Open SpaceWetland Enhancement</v>
      </c>
      <c r="C15" s="42" t="s">
        <v>199</v>
      </c>
      <c r="D15" s="42" t="s">
        <v>81</v>
      </c>
      <c r="E15" s="42">
        <v>0.17</v>
      </c>
      <c r="F15" s="42"/>
      <c r="G15" s="42">
        <v>0.28000000000000003</v>
      </c>
      <c r="H15" s="38">
        <f t="shared" si="2"/>
        <v>4.760000000000001E-2</v>
      </c>
    </row>
    <row r="16" spans="1:8" x14ac:dyDescent="0.3">
      <c r="A16" s="42" t="s">
        <v>27</v>
      </c>
      <c r="B16" s="42" t="str">
        <f t="shared" si="0"/>
        <v>Open SpaceWetland Restoration/Creation</v>
      </c>
      <c r="C16" s="42" t="s">
        <v>199</v>
      </c>
      <c r="D16" s="42" t="s">
        <v>83</v>
      </c>
      <c r="E16" s="42">
        <v>0.42</v>
      </c>
      <c r="F16" s="42"/>
      <c r="G16" s="42">
        <v>0.28000000000000003</v>
      </c>
      <c r="H16" s="38">
        <f t="shared" si="2"/>
        <v>0.11760000000000001</v>
      </c>
    </row>
    <row r="17" spans="1:8" x14ac:dyDescent="0.3">
      <c r="A17" s="42" t="s">
        <v>85</v>
      </c>
      <c r="B17" s="42" t="str">
        <f t="shared" si="0"/>
        <v>Open SpaceBioretention/raingardens - A/B soils, no underdrain</v>
      </c>
      <c r="C17" s="42" t="s">
        <v>199</v>
      </c>
      <c r="D17" s="42" t="s">
        <v>86</v>
      </c>
      <c r="E17" s="42">
        <v>0.8</v>
      </c>
      <c r="F17" s="42"/>
      <c r="G17" s="42">
        <v>0.28000000000000003</v>
      </c>
      <c r="H17" s="38">
        <f t="shared" si="2"/>
        <v>0.22400000000000003</v>
      </c>
    </row>
    <row r="18" spans="1:8" x14ac:dyDescent="0.3">
      <c r="A18" s="42" t="s">
        <v>85</v>
      </c>
      <c r="B18" s="42" t="str">
        <f t="shared" si="0"/>
        <v>Open SpaceBioretention/raingardens - A/B soils, underdrain</v>
      </c>
      <c r="C18" s="42" t="s">
        <v>199</v>
      </c>
      <c r="D18" s="42" t="s">
        <v>88</v>
      </c>
      <c r="E18" s="42">
        <v>0.7</v>
      </c>
      <c r="F18" s="42"/>
      <c r="G18" s="42">
        <v>0.28000000000000003</v>
      </c>
      <c r="H18" s="38">
        <f t="shared" si="2"/>
        <v>0.19600000000000001</v>
      </c>
    </row>
    <row r="19" spans="1:8" x14ac:dyDescent="0.3">
      <c r="A19" s="42" t="s">
        <v>85</v>
      </c>
      <c r="B19" s="42" t="str">
        <f t="shared" si="0"/>
        <v>Open SpaceBioretention/raingardens - C/D soils, underdrain</v>
      </c>
      <c r="C19" s="42" t="s">
        <v>199</v>
      </c>
      <c r="D19" s="42" t="s">
        <v>90</v>
      </c>
      <c r="E19" s="42">
        <v>0.25</v>
      </c>
      <c r="F19" s="42"/>
      <c r="G19" s="42">
        <v>0.28000000000000003</v>
      </c>
      <c r="H19" s="38">
        <f t="shared" si="2"/>
        <v>7.0000000000000007E-2</v>
      </c>
    </row>
    <row r="20" spans="1:8" x14ac:dyDescent="0.3">
      <c r="A20" s="42" t="s">
        <v>85</v>
      </c>
      <c r="B20" s="42" t="str">
        <f t="shared" si="0"/>
        <v>Open SpaceDisconnection of Rooftop Runoff</v>
      </c>
      <c r="C20" s="42" t="s">
        <v>199</v>
      </c>
      <c r="D20" s="42" t="s">
        <v>92</v>
      </c>
      <c r="E20" s="42">
        <v>0.7</v>
      </c>
      <c r="F20" s="42"/>
      <c r="G20" s="42">
        <v>0.28000000000000003</v>
      </c>
      <c r="H20" s="38">
        <f t="shared" si="2"/>
        <v>0.19600000000000001</v>
      </c>
    </row>
    <row r="21" spans="1:8" x14ac:dyDescent="0.3">
      <c r="A21" s="42" t="s">
        <v>85</v>
      </c>
      <c r="B21" s="42" t="str">
        <f t="shared" si="0"/>
        <v>Open SpaceFilter strip/Vegetated Filter Strip/Grass Buffer</v>
      </c>
      <c r="C21" s="42" t="s">
        <v>199</v>
      </c>
      <c r="D21" s="42" t="s">
        <v>213</v>
      </c>
      <c r="E21" s="42">
        <v>0.38</v>
      </c>
      <c r="F21" s="42"/>
      <c r="G21" s="42">
        <v>0.28000000000000003</v>
      </c>
      <c r="H21" s="38">
        <f t="shared" si="2"/>
        <v>0.10640000000000001</v>
      </c>
    </row>
    <row r="22" spans="1:8" x14ac:dyDescent="0.3">
      <c r="A22" s="42" t="s">
        <v>85</v>
      </c>
      <c r="B22" s="42" t="str">
        <f t="shared" si="0"/>
        <v>Open SpaceForest Planting</v>
      </c>
      <c r="C22" s="42" t="s">
        <v>199</v>
      </c>
      <c r="D22" s="42" t="s">
        <v>96</v>
      </c>
      <c r="E22" s="42"/>
      <c r="F22" s="42"/>
      <c r="G22" s="42">
        <v>0.28000000000000003</v>
      </c>
      <c r="H22" s="38">
        <v>0</v>
      </c>
    </row>
    <row r="23" spans="1:8" x14ac:dyDescent="0.3">
      <c r="A23" s="42" t="s">
        <v>85</v>
      </c>
      <c r="B23" s="42" t="str">
        <f t="shared" si="0"/>
        <v>Open SpaceVegetated Swale</v>
      </c>
      <c r="C23" s="42" t="s">
        <v>199</v>
      </c>
      <c r="D23" s="42" t="s">
        <v>98</v>
      </c>
      <c r="E23" s="42">
        <v>0.38</v>
      </c>
      <c r="F23" s="42"/>
      <c r="G23" s="42">
        <v>0.28000000000000003</v>
      </c>
      <c r="H23" s="38">
        <f t="shared" ref="H23:H34" si="3">G23*$E23</f>
        <v>0.10640000000000001</v>
      </c>
    </row>
    <row r="24" spans="1:8" x14ac:dyDescent="0.3">
      <c r="A24" s="42" t="s">
        <v>85</v>
      </c>
      <c r="B24" s="42" t="str">
        <f t="shared" si="0"/>
        <v>Open SpaceGrassed Waterway</v>
      </c>
      <c r="C24" s="42" t="s">
        <v>199</v>
      </c>
      <c r="D24" s="42" t="s">
        <v>100</v>
      </c>
      <c r="E24" s="42">
        <v>0.38</v>
      </c>
      <c r="F24" s="42"/>
      <c r="G24" s="42">
        <v>0.28000000000000003</v>
      </c>
      <c r="H24" s="38">
        <f t="shared" si="3"/>
        <v>0.10640000000000001</v>
      </c>
    </row>
    <row r="25" spans="1:8" x14ac:dyDescent="0.3">
      <c r="A25" s="42" t="s">
        <v>85</v>
      </c>
      <c r="B25" s="42" t="str">
        <f t="shared" si="0"/>
        <v>Open SpaceGreen roof system</v>
      </c>
      <c r="C25" s="42" t="s">
        <v>199</v>
      </c>
      <c r="D25" s="42" t="s">
        <v>102</v>
      </c>
      <c r="E25" s="42">
        <v>0.25</v>
      </c>
      <c r="F25" s="42"/>
      <c r="G25" s="42">
        <v>0.28000000000000003</v>
      </c>
      <c r="H25" s="38">
        <f t="shared" si="3"/>
        <v>7.0000000000000007E-2</v>
      </c>
    </row>
    <row r="26" spans="1:8" x14ac:dyDescent="0.3">
      <c r="A26" s="42" t="s">
        <v>85</v>
      </c>
      <c r="B26" s="42" t="str">
        <f t="shared" si="0"/>
        <v>Open SpaceImpervious Disconnection to amended soils</v>
      </c>
      <c r="C26" s="42" t="s">
        <v>199</v>
      </c>
      <c r="D26" s="42" t="s">
        <v>104</v>
      </c>
      <c r="E26" s="42">
        <v>0.12</v>
      </c>
      <c r="F26" s="42"/>
      <c r="G26" s="42">
        <v>0.28000000000000003</v>
      </c>
      <c r="H26" s="38">
        <f t="shared" si="3"/>
        <v>3.3600000000000005E-2</v>
      </c>
    </row>
    <row r="27" spans="1:8" x14ac:dyDescent="0.3">
      <c r="A27" s="42" t="s">
        <v>85</v>
      </c>
      <c r="B27" s="42" t="str">
        <f t="shared" si="0"/>
        <v>Open SpacePermeable/Porous Pavement w/o Sand, Veg. - A/B soils, no underdrain</v>
      </c>
      <c r="C27" s="42" t="s">
        <v>199</v>
      </c>
      <c r="D27" s="42" t="s">
        <v>106</v>
      </c>
      <c r="E27" s="42">
        <v>0.8</v>
      </c>
      <c r="F27" s="42"/>
      <c r="G27" s="42">
        <v>0.28000000000000003</v>
      </c>
      <c r="H27" s="38">
        <f t="shared" si="3"/>
        <v>0.22400000000000003</v>
      </c>
    </row>
    <row r="28" spans="1:8" x14ac:dyDescent="0.3">
      <c r="A28" s="42" t="s">
        <v>85</v>
      </c>
      <c r="B28" s="42" t="str">
        <f t="shared" si="0"/>
        <v>Open SpacePermeable/Porous Pavement w/o Sand, Veg. - A/B soils, underdrain</v>
      </c>
      <c r="C28" s="42" t="s">
        <v>199</v>
      </c>
      <c r="D28" s="42" t="s">
        <v>108</v>
      </c>
      <c r="E28" s="42">
        <v>0.45</v>
      </c>
      <c r="F28" s="42"/>
      <c r="G28" s="42">
        <v>0.28000000000000003</v>
      </c>
      <c r="H28" s="38">
        <f t="shared" si="3"/>
        <v>0.12600000000000003</v>
      </c>
    </row>
    <row r="29" spans="1:8" x14ac:dyDescent="0.3">
      <c r="A29" s="42" t="s">
        <v>85</v>
      </c>
      <c r="B29" s="42" t="str">
        <f t="shared" si="0"/>
        <v>Open SpacePermeable/Porous Pavement w/o Sand, Veg. - C/D soils, underdrain</v>
      </c>
      <c r="C29" s="42" t="s">
        <v>199</v>
      </c>
      <c r="D29" s="42" t="s">
        <v>110</v>
      </c>
      <c r="E29" s="42">
        <v>0.1</v>
      </c>
      <c r="F29" s="42"/>
      <c r="G29" s="42">
        <v>0.28000000000000003</v>
      </c>
      <c r="H29" s="38">
        <f t="shared" si="3"/>
        <v>2.8000000000000004E-2</v>
      </c>
    </row>
    <row r="30" spans="1:8" x14ac:dyDescent="0.3">
      <c r="A30" s="42" t="s">
        <v>85</v>
      </c>
      <c r="B30" s="42" t="str">
        <f t="shared" si="0"/>
        <v>Open SpacePermeable/Porous Pavement w/Sand, Veg. - A/B soils, no underdrain</v>
      </c>
      <c r="C30" s="42" t="s">
        <v>199</v>
      </c>
      <c r="D30" s="42" t="s">
        <v>112</v>
      </c>
      <c r="E30" s="42">
        <v>0.8</v>
      </c>
      <c r="F30" s="42"/>
      <c r="G30" s="42">
        <v>0.28000000000000003</v>
      </c>
      <c r="H30" s="38">
        <f t="shared" si="3"/>
        <v>0.22400000000000003</v>
      </c>
    </row>
    <row r="31" spans="1:8" x14ac:dyDescent="0.3">
      <c r="A31" s="42" t="s">
        <v>85</v>
      </c>
      <c r="B31" s="42" t="str">
        <f t="shared" si="0"/>
        <v>Open SpacePermeable/Porous Pavement w/Sand, Veg. - A/B soils, underdrain</v>
      </c>
      <c r="C31" s="42" t="s">
        <v>199</v>
      </c>
      <c r="D31" s="42" t="s">
        <v>114</v>
      </c>
      <c r="E31" s="42">
        <v>0.7</v>
      </c>
      <c r="F31" s="42"/>
      <c r="G31" s="42">
        <v>0.28000000000000003</v>
      </c>
      <c r="H31" s="38">
        <f t="shared" si="3"/>
        <v>0.19600000000000001</v>
      </c>
    </row>
    <row r="32" spans="1:8" x14ac:dyDescent="0.3">
      <c r="A32" s="42" t="s">
        <v>85</v>
      </c>
      <c r="B32" s="42" t="str">
        <f t="shared" si="0"/>
        <v>Open SpacePermeable/Porous Pavement w/Sand, Veg. - C/D soils, underdrain</v>
      </c>
      <c r="C32" s="42" t="s">
        <v>199</v>
      </c>
      <c r="D32" s="42" t="s">
        <v>116</v>
      </c>
      <c r="E32" s="42">
        <v>0.2</v>
      </c>
      <c r="F32" s="42"/>
      <c r="G32" s="42">
        <v>0.28000000000000003</v>
      </c>
      <c r="H32" s="38">
        <f t="shared" si="3"/>
        <v>5.6000000000000008E-2</v>
      </c>
    </row>
    <row r="33" spans="1:8" x14ac:dyDescent="0.3">
      <c r="A33" s="42" t="s">
        <v>85</v>
      </c>
      <c r="B33" s="42" t="str">
        <f t="shared" si="0"/>
        <v>Open SpacePlanter boxes/Stormwater Planters</v>
      </c>
      <c r="C33" s="42" t="s">
        <v>199</v>
      </c>
      <c r="D33" s="42" t="s">
        <v>118</v>
      </c>
      <c r="E33" s="42">
        <v>0.7</v>
      </c>
      <c r="F33" s="42"/>
      <c r="G33" s="42">
        <v>0.28000000000000003</v>
      </c>
      <c r="H33" s="38">
        <f t="shared" si="3"/>
        <v>0.19600000000000001</v>
      </c>
    </row>
    <row r="34" spans="1:8" x14ac:dyDescent="0.3">
      <c r="A34" s="42" t="s">
        <v>85</v>
      </c>
      <c r="B34" s="42" t="str">
        <f t="shared" si="0"/>
        <v>Open SpaceRain Barrels and Cisterns</v>
      </c>
      <c r="C34" s="42" t="s">
        <v>199</v>
      </c>
      <c r="D34" s="42" t="s">
        <v>120</v>
      </c>
      <c r="E34" s="42">
        <v>0.7</v>
      </c>
      <c r="F34" s="42"/>
      <c r="G34" s="42">
        <v>0.28000000000000003</v>
      </c>
      <c r="H34" s="38">
        <f t="shared" si="3"/>
        <v>0.19600000000000001</v>
      </c>
    </row>
    <row r="35" spans="1:8" x14ac:dyDescent="0.3">
      <c r="A35" s="42" t="s">
        <v>85</v>
      </c>
      <c r="B35" s="42" t="str">
        <f t="shared" si="0"/>
        <v>Open SpaceTree Planting</v>
      </c>
      <c r="C35" s="42" t="s">
        <v>199</v>
      </c>
      <c r="D35" s="42" t="s">
        <v>122</v>
      </c>
      <c r="E35" s="42"/>
      <c r="F35" s="42"/>
      <c r="G35" s="42">
        <v>0.28000000000000003</v>
      </c>
      <c r="H35" s="38">
        <v>0</v>
      </c>
    </row>
    <row r="36" spans="1:8" x14ac:dyDescent="0.3">
      <c r="A36" s="42" t="s">
        <v>85</v>
      </c>
      <c r="B36" s="42" t="str">
        <f t="shared" si="0"/>
        <v>Open SpaceVegetated Open Channels</v>
      </c>
      <c r="C36" s="42" t="s">
        <v>199</v>
      </c>
      <c r="D36" s="42" t="s">
        <v>124</v>
      </c>
      <c r="E36" s="42">
        <v>0.45</v>
      </c>
      <c r="F36" s="42"/>
      <c r="G36" s="42">
        <v>0.28000000000000003</v>
      </c>
      <c r="H36" s="38">
        <f t="shared" ref="H36:H53" si="4">G36*$E36</f>
        <v>0.12600000000000003</v>
      </c>
    </row>
    <row r="37" spans="1:8" x14ac:dyDescent="0.3">
      <c r="A37" s="42" t="s">
        <v>126</v>
      </c>
      <c r="B37" s="42" t="str">
        <f t="shared" si="0"/>
        <v>Open SpaceBioswale</v>
      </c>
      <c r="C37" s="42" t="s">
        <v>199</v>
      </c>
      <c r="D37" s="42" t="s">
        <v>127</v>
      </c>
      <c r="E37" s="42">
        <v>0.7</v>
      </c>
      <c r="F37" s="42"/>
      <c r="G37" s="42">
        <v>0.28000000000000003</v>
      </c>
      <c r="H37" s="38">
        <f t="shared" si="4"/>
        <v>0.19600000000000001</v>
      </c>
    </row>
    <row r="38" spans="1:8" x14ac:dyDescent="0.3">
      <c r="A38" s="42" t="s">
        <v>126</v>
      </c>
      <c r="B38" s="42" t="str">
        <f t="shared" si="0"/>
        <v>Open SpaceTerrace/Diversion Terrace</v>
      </c>
      <c r="C38" s="42" t="s">
        <v>199</v>
      </c>
      <c r="D38" s="42" t="s">
        <v>129</v>
      </c>
      <c r="E38" s="42">
        <v>0.1</v>
      </c>
      <c r="F38" s="42"/>
      <c r="G38" s="42">
        <v>0.28000000000000003</v>
      </c>
      <c r="H38" s="38">
        <f t="shared" si="4"/>
        <v>2.8000000000000004E-2</v>
      </c>
    </row>
    <row r="39" spans="1:8" x14ac:dyDescent="0.3">
      <c r="A39" s="42" t="s">
        <v>131</v>
      </c>
      <c r="B39" s="42" t="str">
        <f t="shared" si="0"/>
        <v>Open SpaceFilter Strip Runoff Reduction</v>
      </c>
      <c r="C39" s="42" t="s">
        <v>199</v>
      </c>
      <c r="D39" s="42" t="s">
        <v>132</v>
      </c>
      <c r="E39" s="42">
        <v>0.2</v>
      </c>
      <c r="F39" s="42"/>
      <c r="G39" s="42">
        <v>0.28000000000000003</v>
      </c>
      <c r="H39" s="38">
        <f t="shared" si="4"/>
        <v>5.6000000000000008E-2</v>
      </c>
    </row>
    <row r="40" spans="1:8" x14ac:dyDescent="0.3">
      <c r="A40" s="42" t="s">
        <v>131</v>
      </c>
      <c r="B40" s="42" t="str">
        <f t="shared" si="0"/>
        <v>Open SpaceFiltering Practices/Underground Sand Filter</v>
      </c>
      <c r="C40" s="42" t="s">
        <v>199</v>
      </c>
      <c r="D40" s="42" t="s">
        <v>134</v>
      </c>
      <c r="E40" s="42">
        <v>0.4</v>
      </c>
      <c r="F40" s="42"/>
      <c r="G40" s="42">
        <v>0.28000000000000003</v>
      </c>
      <c r="H40" s="38">
        <f t="shared" si="4"/>
        <v>0.11200000000000002</v>
      </c>
    </row>
    <row r="41" spans="1:8" x14ac:dyDescent="0.3">
      <c r="A41" s="42" t="s">
        <v>136</v>
      </c>
      <c r="B41" s="42" t="str">
        <f t="shared" si="0"/>
        <v>Open SpaceDry Well</v>
      </c>
      <c r="C41" s="42" t="s">
        <v>199</v>
      </c>
      <c r="D41" s="42" t="s">
        <v>137</v>
      </c>
      <c r="E41" s="42">
        <v>0.85</v>
      </c>
      <c r="F41" s="42"/>
      <c r="G41" s="42">
        <v>0.28000000000000003</v>
      </c>
      <c r="H41" s="38">
        <f t="shared" si="4"/>
        <v>0.23800000000000002</v>
      </c>
    </row>
    <row r="42" spans="1:8" x14ac:dyDescent="0.3">
      <c r="A42" s="42" t="s">
        <v>136</v>
      </c>
      <c r="B42" s="42" t="str">
        <f t="shared" si="0"/>
        <v>Open Spaceinfiltration Basin</v>
      </c>
      <c r="C42" s="42" t="s">
        <v>199</v>
      </c>
      <c r="D42" s="42" t="s">
        <v>139</v>
      </c>
      <c r="E42" s="42">
        <v>0.85</v>
      </c>
      <c r="F42" s="42"/>
      <c r="G42" s="42">
        <v>0.28000000000000003</v>
      </c>
      <c r="H42" s="38">
        <f t="shared" si="4"/>
        <v>0.23800000000000002</v>
      </c>
    </row>
    <row r="43" spans="1:8" x14ac:dyDescent="0.3">
      <c r="A43" s="42" t="s">
        <v>136</v>
      </c>
      <c r="B43" s="42" t="str">
        <f t="shared" si="0"/>
        <v>Open SpaceInfiltration Practices w/o Sand, Veg. - A/B soils, no underdrain</v>
      </c>
      <c r="C43" s="42" t="s">
        <v>199</v>
      </c>
      <c r="D43" s="42" t="s">
        <v>141</v>
      </c>
      <c r="E43" s="42">
        <v>0.8</v>
      </c>
      <c r="F43" s="42"/>
      <c r="G43" s="42">
        <v>0.28000000000000003</v>
      </c>
      <c r="H43" s="38">
        <f t="shared" si="4"/>
        <v>0.22400000000000003</v>
      </c>
    </row>
    <row r="44" spans="1:8" x14ac:dyDescent="0.3">
      <c r="A44" s="42" t="s">
        <v>136</v>
      </c>
      <c r="B44" s="42" t="str">
        <f t="shared" si="0"/>
        <v>Open SpaceInfiltration Trench</v>
      </c>
      <c r="C44" s="42" t="s">
        <v>199</v>
      </c>
      <c r="D44" s="42" t="s">
        <v>143</v>
      </c>
      <c r="E44" s="42">
        <v>0.85</v>
      </c>
      <c r="F44" s="42"/>
      <c r="G44" s="42">
        <v>0.28000000000000003</v>
      </c>
      <c r="H44" s="38">
        <f t="shared" si="4"/>
        <v>0.23800000000000002</v>
      </c>
    </row>
    <row r="45" spans="1:8" x14ac:dyDescent="0.3">
      <c r="A45" s="42" t="s">
        <v>136</v>
      </c>
      <c r="B45" s="42" t="str">
        <f t="shared" si="0"/>
        <v>Open SpaceSubsurface Drain</v>
      </c>
      <c r="C45" s="42" t="s">
        <v>199</v>
      </c>
      <c r="D45" s="42" t="s">
        <v>145</v>
      </c>
      <c r="E45" s="42">
        <v>0.85</v>
      </c>
      <c r="F45" s="42"/>
      <c r="G45" s="42">
        <v>0.28000000000000003</v>
      </c>
      <c r="H45" s="38">
        <f t="shared" si="4"/>
        <v>0.23800000000000002</v>
      </c>
    </row>
    <row r="46" spans="1:8" x14ac:dyDescent="0.3">
      <c r="A46" s="42" t="s">
        <v>136</v>
      </c>
      <c r="B46" s="42" t="str">
        <f t="shared" si="0"/>
        <v>Open SpaceUnderground infiltration system</v>
      </c>
      <c r="C46" s="42" t="s">
        <v>199</v>
      </c>
      <c r="D46" s="42" t="s">
        <v>147</v>
      </c>
      <c r="E46" s="42">
        <v>0.85</v>
      </c>
      <c r="F46" s="42"/>
      <c r="G46" s="42">
        <v>0.28000000000000003</v>
      </c>
      <c r="H46" s="38">
        <f t="shared" si="4"/>
        <v>0.23800000000000002</v>
      </c>
    </row>
    <row r="47" spans="1:8" x14ac:dyDescent="0.3">
      <c r="A47" s="42" t="s">
        <v>149</v>
      </c>
      <c r="B47" s="42" t="str">
        <f t="shared" si="0"/>
        <v>Open SpaceDry Extended Detention Ponds</v>
      </c>
      <c r="C47" s="42" t="s">
        <v>199</v>
      </c>
      <c r="D47" s="42" t="s">
        <v>150</v>
      </c>
      <c r="E47" s="42">
        <v>0.2</v>
      </c>
      <c r="F47" s="42"/>
      <c r="G47" s="42">
        <v>0.28000000000000003</v>
      </c>
      <c r="H47" s="38">
        <f t="shared" si="4"/>
        <v>5.6000000000000008E-2</v>
      </c>
    </row>
    <row r="48" spans="1:8" x14ac:dyDescent="0.3">
      <c r="A48" s="42" t="s">
        <v>149</v>
      </c>
      <c r="B48" s="42" t="str">
        <f t="shared" si="0"/>
        <v>Open SpaceWet Extended Detention Pond</v>
      </c>
      <c r="C48" s="42" t="s">
        <v>199</v>
      </c>
      <c r="D48" s="42" t="s">
        <v>152</v>
      </c>
      <c r="E48" s="42">
        <v>0.2</v>
      </c>
      <c r="F48" s="42"/>
      <c r="G48" s="42">
        <v>0.28000000000000003</v>
      </c>
      <c r="H48" s="38">
        <f t="shared" si="4"/>
        <v>5.6000000000000008E-2</v>
      </c>
    </row>
    <row r="49" spans="1:8" x14ac:dyDescent="0.3">
      <c r="A49" s="42" t="s">
        <v>149</v>
      </c>
      <c r="B49" s="42" t="str">
        <f t="shared" si="0"/>
        <v>Open SpaceSediment Basin</v>
      </c>
      <c r="C49" s="42" t="s">
        <v>199</v>
      </c>
      <c r="D49" s="42" t="s">
        <v>153</v>
      </c>
      <c r="E49" s="42">
        <v>0.05</v>
      </c>
      <c r="F49" s="42"/>
      <c r="G49" s="42">
        <v>0.28000000000000003</v>
      </c>
      <c r="H49" s="38">
        <f t="shared" si="4"/>
        <v>1.4000000000000002E-2</v>
      </c>
    </row>
    <row r="50" spans="1:8" x14ac:dyDescent="0.3">
      <c r="A50" s="42" t="s">
        <v>149</v>
      </c>
      <c r="B50" s="42" t="str">
        <f t="shared" si="0"/>
        <v>Open SpaceStormwater Ponds</v>
      </c>
      <c r="C50" s="42" t="s">
        <v>199</v>
      </c>
      <c r="D50" s="42" t="s">
        <v>149</v>
      </c>
      <c r="E50" s="42">
        <v>0.2</v>
      </c>
      <c r="F50" s="42"/>
      <c r="G50" s="42">
        <v>0.28000000000000003</v>
      </c>
      <c r="H50" s="38">
        <f t="shared" si="4"/>
        <v>5.6000000000000008E-2</v>
      </c>
    </row>
    <row r="51" spans="1:8" x14ac:dyDescent="0.3">
      <c r="A51" s="42" t="s">
        <v>156</v>
      </c>
      <c r="B51" s="42" t="str">
        <f t="shared" si="0"/>
        <v>Open SpaceConstructed Wetland/Stormwater Wetland</v>
      </c>
      <c r="C51" s="42" t="s">
        <v>199</v>
      </c>
      <c r="D51" s="42" t="s">
        <v>157</v>
      </c>
      <c r="E51" s="42">
        <v>0.2</v>
      </c>
      <c r="F51" s="42"/>
      <c r="G51" s="42">
        <v>0.28000000000000003</v>
      </c>
      <c r="H51" s="38">
        <f t="shared" si="4"/>
        <v>5.6000000000000008E-2</v>
      </c>
    </row>
    <row r="52" spans="1:8" x14ac:dyDescent="0.3">
      <c r="A52" s="42" t="s">
        <v>156</v>
      </c>
      <c r="B52" s="42" t="str">
        <f t="shared" si="0"/>
        <v>Open SpaceWetland Creation, Shallow Wetland/Pond/Wetland System/Pocket Wetland</v>
      </c>
      <c r="C52" s="42" t="s">
        <v>199</v>
      </c>
      <c r="D52" s="42" t="s">
        <v>159</v>
      </c>
      <c r="E52" s="42">
        <v>0.2</v>
      </c>
      <c r="F52" s="42"/>
      <c r="G52" s="42">
        <v>0.28000000000000003</v>
      </c>
      <c r="H52" s="38">
        <f t="shared" si="4"/>
        <v>5.6000000000000008E-2</v>
      </c>
    </row>
    <row r="53" spans="1:8" x14ac:dyDescent="0.3">
      <c r="A53" s="42" t="s">
        <v>160</v>
      </c>
      <c r="B53" s="42" t="str">
        <f t="shared" si="0"/>
        <v xml:space="preserve">Open SpaceRiparian Forest Buffer </v>
      </c>
      <c r="C53" s="42" t="s">
        <v>199</v>
      </c>
      <c r="D53" s="42" t="s">
        <v>161</v>
      </c>
      <c r="E53" s="42">
        <v>0.54</v>
      </c>
      <c r="F53" s="42"/>
      <c r="G53" s="42">
        <v>0.28000000000000003</v>
      </c>
      <c r="H53" s="38">
        <f t="shared" si="4"/>
        <v>0.15120000000000003</v>
      </c>
    </row>
    <row r="54" spans="1:8" x14ac:dyDescent="0.3">
      <c r="A54" s="42" t="s">
        <v>160</v>
      </c>
      <c r="B54" s="42" t="str">
        <f t="shared" si="0"/>
        <v>Open SpaceStream Restoration (feet)</v>
      </c>
      <c r="C54" s="42" t="s">
        <v>199</v>
      </c>
      <c r="D54" s="42" t="s">
        <v>163</v>
      </c>
      <c r="E54" s="42"/>
      <c r="F54" s="42">
        <v>7.4999999999999997E-2</v>
      </c>
      <c r="G54" s="42">
        <v>0.28000000000000003</v>
      </c>
      <c r="H54" s="38">
        <v>7.4999999999999997E-2</v>
      </c>
    </row>
    <row r="55" spans="1:8" x14ac:dyDescent="0.3">
      <c r="A55" s="42" t="s">
        <v>160</v>
      </c>
      <c r="B55" s="42" t="str">
        <f t="shared" si="0"/>
        <v>Open SpaceWetland Rehabilitation</v>
      </c>
      <c r="C55" s="42" t="s">
        <v>199</v>
      </c>
      <c r="D55" s="42" t="s">
        <v>165</v>
      </c>
      <c r="E55" s="42">
        <v>0.42</v>
      </c>
      <c r="F55" s="42"/>
      <c r="G55" s="42">
        <v>0.28000000000000003</v>
      </c>
      <c r="H55" s="38">
        <f t="shared" ref="H55:H66" si="5">G55*$E55</f>
        <v>0.11760000000000001</v>
      </c>
    </row>
    <row r="56" spans="1:8" x14ac:dyDescent="0.3">
      <c r="A56" s="42" t="s">
        <v>167</v>
      </c>
      <c r="B56" s="42" t="str">
        <f t="shared" si="0"/>
        <v>Open SpaceVacuum/Advanced Sweeping Technology - 1 pass/12 weeks</v>
      </c>
      <c r="C56" s="42" t="s">
        <v>199</v>
      </c>
      <c r="D56" s="42" t="s">
        <v>168</v>
      </c>
      <c r="E56" s="42">
        <v>0</v>
      </c>
      <c r="F56" s="42"/>
      <c r="G56" s="42">
        <v>0.28000000000000003</v>
      </c>
      <c r="H56" s="38">
        <f t="shared" si="5"/>
        <v>0</v>
      </c>
    </row>
    <row r="57" spans="1:8" x14ac:dyDescent="0.3">
      <c r="A57" s="42" t="s">
        <v>167</v>
      </c>
      <c r="B57" s="42" t="str">
        <f t="shared" si="0"/>
        <v>Open SpaceVacuum/Advanced Sweeping Technology - 1 pass/2 weeks</v>
      </c>
      <c r="C57" s="42" t="s">
        <v>199</v>
      </c>
      <c r="D57" s="42" t="s">
        <v>170</v>
      </c>
      <c r="E57" s="42">
        <v>0.02</v>
      </c>
      <c r="F57" s="42"/>
      <c r="G57" s="42">
        <v>0.28000000000000003</v>
      </c>
      <c r="H57" s="38">
        <f t="shared" si="5"/>
        <v>5.6000000000000008E-3</v>
      </c>
    </row>
    <row r="58" spans="1:8" x14ac:dyDescent="0.3">
      <c r="A58" s="42" t="s">
        <v>167</v>
      </c>
      <c r="B58" s="42" t="str">
        <f t="shared" si="0"/>
        <v>Open SpaceVacuum/Advanced Sweeping Technology - 1 pass/4 weeks</v>
      </c>
      <c r="C58" s="42" t="s">
        <v>199</v>
      </c>
      <c r="D58" s="42" t="s">
        <v>172</v>
      </c>
      <c r="E58" s="42">
        <v>0.01</v>
      </c>
      <c r="F58" s="42"/>
      <c r="G58" s="42">
        <v>0.28000000000000003</v>
      </c>
      <c r="H58" s="38">
        <f t="shared" si="5"/>
        <v>2.8000000000000004E-3</v>
      </c>
    </row>
    <row r="59" spans="1:8" x14ac:dyDescent="0.3">
      <c r="A59" s="42" t="s">
        <v>167</v>
      </c>
      <c r="B59" s="42" t="str">
        <f t="shared" si="0"/>
        <v>Open SpaceVacuum/Advanced Sweeping Technology - 1 pass/8 weeks</v>
      </c>
      <c r="C59" s="42" t="s">
        <v>199</v>
      </c>
      <c r="D59" s="42" t="s">
        <v>174</v>
      </c>
      <c r="E59" s="42">
        <v>0.01</v>
      </c>
      <c r="F59" s="42"/>
      <c r="G59" s="42">
        <v>0.28000000000000003</v>
      </c>
      <c r="H59" s="38">
        <f t="shared" si="5"/>
        <v>2.8000000000000004E-3</v>
      </c>
    </row>
    <row r="60" spans="1:8" x14ac:dyDescent="0.3">
      <c r="A60" s="42" t="s">
        <v>167</v>
      </c>
      <c r="B60" s="42" t="str">
        <f t="shared" si="0"/>
        <v>Open SpaceVacuum/Advanced Sweeping Technology - 1 pass/week</v>
      </c>
      <c r="C60" s="42" t="s">
        <v>199</v>
      </c>
      <c r="D60" s="42" t="s">
        <v>176</v>
      </c>
      <c r="E60" s="42">
        <v>0.03</v>
      </c>
      <c r="F60" s="42"/>
      <c r="G60" s="42">
        <v>0.28000000000000003</v>
      </c>
      <c r="H60" s="38">
        <f t="shared" si="5"/>
        <v>8.4000000000000012E-3</v>
      </c>
    </row>
    <row r="61" spans="1:8" x14ac:dyDescent="0.3">
      <c r="A61" s="42" t="s">
        <v>167</v>
      </c>
      <c r="B61" s="42" t="str">
        <f t="shared" si="0"/>
        <v>Open SpaceVacuum/Advanced Sweeping Technology - 2 pass/week</v>
      </c>
      <c r="C61" s="42" t="s">
        <v>199</v>
      </c>
      <c r="D61" s="42" t="s">
        <v>178</v>
      </c>
      <c r="E61" s="42">
        <v>0.04</v>
      </c>
      <c r="F61" s="42"/>
      <c r="G61" s="42">
        <v>0.28000000000000003</v>
      </c>
      <c r="H61" s="38">
        <f t="shared" si="5"/>
        <v>1.1200000000000002E-2</v>
      </c>
    </row>
    <row r="62" spans="1:8" x14ac:dyDescent="0.3">
      <c r="A62" s="42" t="s">
        <v>167</v>
      </c>
      <c r="B62" s="42" t="str">
        <f t="shared" si="0"/>
        <v>Open SpaceVacuum/Advanced Sweeping Technology - fall 1 pass/1-2 weeks else monthly</v>
      </c>
      <c r="C62" s="42" t="s">
        <v>199</v>
      </c>
      <c r="D62" s="42" t="s">
        <v>180</v>
      </c>
      <c r="E62" s="42">
        <v>0.02</v>
      </c>
      <c r="F62" s="42"/>
      <c r="G62" s="42">
        <v>0.28000000000000003</v>
      </c>
      <c r="H62" s="38">
        <f t="shared" si="5"/>
        <v>5.6000000000000008E-3</v>
      </c>
    </row>
    <row r="63" spans="1:8" x14ac:dyDescent="0.3">
      <c r="A63" s="42" t="s">
        <v>167</v>
      </c>
      <c r="B63" s="42" t="str">
        <f t="shared" si="0"/>
        <v>Open SpaceVacuum/Advanced Sweeping Technology - spring 1 pass/1-2 weeks else monthly</v>
      </c>
      <c r="C63" s="42" t="s">
        <v>199</v>
      </c>
      <c r="D63" s="42" t="s">
        <v>182</v>
      </c>
      <c r="E63" s="42">
        <v>0.01</v>
      </c>
      <c r="F63" s="42"/>
      <c r="G63" s="42">
        <v>0.28000000000000003</v>
      </c>
      <c r="H63" s="38">
        <f t="shared" si="5"/>
        <v>2.8000000000000004E-3</v>
      </c>
    </row>
    <row r="64" spans="1:8" x14ac:dyDescent="0.3">
      <c r="A64" s="42" t="s">
        <v>184</v>
      </c>
      <c r="B64" s="42" t="str">
        <f t="shared" si="0"/>
        <v>Open SpaceNutrient Management Plan High Risk Lawn</v>
      </c>
      <c r="C64" s="42" t="s">
        <v>199</v>
      </c>
      <c r="D64" s="42" t="s">
        <v>185</v>
      </c>
      <c r="E64" s="42">
        <v>0.2</v>
      </c>
      <c r="F64" s="42"/>
      <c r="G64" s="42">
        <v>0.28000000000000003</v>
      </c>
      <c r="H64" s="38">
        <f t="shared" si="5"/>
        <v>5.6000000000000008E-2</v>
      </c>
    </row>
    <row r="65" spans="1:8" x14ac:dyDescent="0.3">
      <c r="A65" s="42" t="s">
        <v>184</v>
      </c>
      <c r="B65" s="42" t="str">
        <f t="shared" si="0"/>
        <v>Open SpaceNutrient Management Plan Low Risk Lawn</v>
      </c>
      <c r="C65" s="42" t="s">
        <v>199</v>
      </c>
      <c r="D65" s="42" t="s">
        <v>187</v>
      </c>
      <c r="E65" s="42">
        <v>0.06</v>
      </c>
      <c r="F65" s="42"/>
      <c r="G65" s="42">
        <v>0.28000000000000003</v>
      </c>
      <c r="H65" s="38">
        <f t="shared" si="5"/>
        <v>1.6800000000000002E-2</v>
      </c>
    </row>
    <row r="66" spans="1:8" x14ac:dyDescent="0.3">
      <c r="A66" s="42" t="s">
        <v>184</v>
      </c>
      <c r="B66" s="42" t="str">
        <f t="shared" ref="B66:B128" si="6">C66&amp;D66</f>
        <v>Open SpaceNutrient Management</v>
      </c>
      <c r="C66" s="42" t="s">
        <v>199</v>
      </c>
      <c r="D66" s="42" t="s">
        <v>65</v>
      </c>
      <c r="E66" s="42">
        <v>0.09</v>
      </c>
      <c r="F66" s="42"/>
      <c r="G66" s="42">
        <v>0.28000000000000003</v>
      </c>
      <c r="H66" s="38">
        <f t="shared" si="5"/>
        <v>2.52E-2</v>
      </c>
    </row>
    <row r="67" spans="1:8" x14ac:dyDescent="0.3">
      <c r="A67" s="42" t="s">
        <v>27</v>
      </c>
      <c r="B67" s="42" t="str">
        <f t="shared" si="6"/>
        <v>Low Intensity DevelopmentBarnyard Runoff Control</v>
      </c>
      <c r="C67" s="42" t="s">
        <v>200</v>
      </c>
      <c r="D67" s="42" t="s">
        <v>51</v>
      </c>
      <c r="E67" s="42">
        <v>0.2</v>
      </c>
      <c r="F67" s="42"/>
      <c r="G67" s="42">
        <v>1.1599999999999999</v>
      </c>
      <c r="H67" s="38">
        <f>G67*$E2</f>
        <v>0.23199999999999998</v>
      </c>
    </row>
    <row r="68" spans="1:8" x14ac:dyDescent="0.3">
      <c r="A68" s="42" t="s">
        <v>27</v>
      </c>
      <c r="B68" s="42" t="str">
        <f t="shared" si="6"/>
        <v>Low Intensity DevelopmentConservation Tillage</v>
      </c>
      <c r="C68" s="42" t="s">
        <v>200</v>
      </c>
      <c r="D68" s="42" t="s">
        <v>54</v>
      </c>
      <c r="E68" s="42">
        <v>0.28999999999999998</v>
      </c>
      <c r="F68" s="42"/>
      <c r="G68" s="42">
        <v>1.1599999999999999</v>
      </c>
      <c r="H68" s="38">
        <f>G68*$E3</f>
        <v>0.33639999999999998</v>
      </c>
    </row>
    <row r="69" spans="1:8" x14ac:dyDescent="0.3">
      <c r="A69" s="42" t="s">
        <v>27</v>
      </c>
      <c r="B69" s="42" t="str">
        <f t="shared" si="6"/>
        <v>Low Intensity DevelopmentCover Crop</v>
      </c>
      <c r="C69" s="42" t="s">
        <v>200</v>
      </c>
      <c r="D69" s="42" t="s">
        <v>56</v>
      </c>
      <c r="E69" s="42">
        <v>0.28999999999999998</v>
      </c>
      <c r="F69" s="42"/>
      <c r="G69" s="42">
        <v>1.1599999999999999</v>
      </c>
      <c r="H69" s="38">
        <f>G69*$E4</f>
        <v>0.33639999999999998</v>
      </c>
    </row>
    <row r="70" spans="1:8" x14ac:dyDescent="0.3">
      <c r="A70" s="42" t="s">
        <v>27</v>
      </c>
      <c r="B70" s="42" t="str">
        <f t="shared" si="6"/>
        <v>Low Intensity DevelopmentDairy Precision Feeding</v>
      </c>
      <c r="C70" s="42" t="s">
        <v>200</v>
      </c>
      <c r="D70" s="42" t="s">
        <v>23</v>
      </c>
      <c r="E70" s="42"/>
      <c r="F70" s="42" t="s">
        <v>212</v>
      </c>
      <c r="G70" s="42">
        <v>1.1599999999999999</v>
      </c>
      <c r="H70" s="38" t="s">
        <v>212</v>
      </c>
    </row>
    <row r="71" spans="1:8" x14ac:dyDescent="0.3">
      <c r="A71" s="42" t="s">
        <v>27</v>
      </c>
      <c r="B71" s="42" t="str">
        <f t="shared" si="6"/>
        <v>Low Intensity DevelopmentRiparian Grass Buffer</v>
      </c>
      <c r="C71" s="42" t="s">
        <v>200</v>
      </c>
      <c r="D71" s="42" t="s">
        <v>60</v>
      </c>
      <c r="E71" s="42">
        <v>0.38</v>
      </c>
      <c r="F71" s="42"/>
      <c r="G71" s="42">
        <v>1.1599999999999999</v>
      </c>
      <c r="H71" s="38">
        <f t="shared" ref="H71:H77" si="7">G71*$E6</f>
        <v>0.44079999999999997</v>
      </c>
    </row>
    <row r="72" spans="1:8" x14ac:dyDescent="0.3">
      <c r="A72" s="42" t="s">
        <v>27</v>
      </c>
      <c r="B72" s="42" t="str">
        <f t="shared" si="6"/>
        <v>Low Intensity DevelopmentLoafing Lot Management</v>
      </c>
      <c r="C72" s="42" t="s">
        <v>200</v>
      </c>
      <c r="D72" s="42" t="s">
        <v>63</v>
      </c>
      <c r="E72" s="42">
        <v>0.2</v>
      </c>
      <c r="F72" s="42"/>
      <c r="G72" s="42">
        <v>1.1599999999999999</v>
      </c>
      <c r="H72" s="38">
        <f t="shared" si="7"/>
        <v>0.23199999999999998</v>
      </c>
    </row>
    <row r="73" spans="1:8" x14ac:dyDescent="0.3">
      <c r="A73" s="42" t="s">
        <v>27</v>
      </c>
      <c r="B73" s="42" t="str">
        <f t="shared" si="6"/>
        <v>Low Intensity DevelopmentNutrient Management</v>
      </c>
      <c r="C73" s="42" t="s">
        <v>200</v>
      </c>
      <c r="D73" s="42" t="s">
        <v>65</v>
      </c>
      <c r="E73" s="42">
        <v>0.19</v>
      </c>
      <c r="F73" s="42"/>
      <c r="G73" s="42">
        <v>1.1599999999999999</v>
      </c>
      <c r="H73" s="38">
        <f t="shared" si="7"/>
        <v>0.22039999999999998</v>
      </c>
    </row>
    <row r="74" spans="1:8" x14ac:dyDescent="0.3">
      <c r="A74" s="42" t="s">
        <v>27</v>
      </c>
      <c r="B74" s="42" t="str">
        <f t="shared" si="6"/>
        <v>Low Intensity DevelopmentOff Stream Watering without Fencing</v>
      </c>
      <c r="C74" s="42" t="s">
        <v>200</v>
      </c>
      <c r="D74" s="42" t="s">
        <v>67</v>
      </c>
      <c r="E74" s="42">
        <v>0.05</v>
      </c>
      <c r="F74" s="42"/>
      <c r="G74" s="42">
        <v>1.1599999999999999</v>
      </c>
      <c r="H74" s="38">
        <f t="shared" si="7"/>
        <v>5.7999999999999996E-2</v>
      </c>
    </row>
    <row r="75" spans="1:8" x14ac:dyDescent="0.3">
      <c r="A75" s="42" t="s">
        <v>27</v>
      </c>
      <c r="B75" s="42" t="str">
        <f t="shared" si="6"/>
        <v>Low Intensity DevelopmentPrecision Intensive Rotational/Prescribed Grazing</v>
      </c>
      <c r="C75" s="42" t="s">
        <v>200</v>
      </c>
      <c r="D75" s="42" t="s">
        <v>69</v>
      </c>
      <c r="E75" s="42">
        <v>0.1</v>
      </c>
      <c r="F75" s="42"/>
      <c r="G75" s="42">
        <v>1.1599999999999999</v>
      </c>
      <c r="H75" s="38">
        <f t="shared" si="7"/>
        <v>0.11599999999999999</v>
      </c>
    </row>
    <row r="76" spans="1:8" x14ac:dyDescent="0.3">
      <c r="A76" s="42" t="s">
        <v>27</v>
      </c>
      <c r="B76" s="42" t="str">
        <f t="shared" si="6"/>
        <v>Low Intensity DevelopmentRiparian Forest Buffer</v>
      </c>
      <c r="C76" s="42" t="s">
        <v>200</v>
      </c>
      <c r="D76" s="42" t="s">
        <v>71</v>
      </c>
      <c r="E76" s="42">
        <v>0.54</v>
      </c>
      <c r="F76" s="42"/>
      <c r="G76" s="42">
        <v>1.1599999999999999</v>
      </c>
      <c r="H76" s="38">
        <f t="shared" si="7"/>
        <v>0.62639999999999996</v>
      </c>
    </row>
    <row r="77" spans="1:8" x14ac:dyDescent="0.3">
      <c r="A77" s="42" t="s">
        <v>27</v>
      </c>
      <c r="B77" s="42" t="str">
        <f t="shared" si="6"/>
        <v>Low Intensity DevelopmentSoil Conservation and Water Quality Plans</v>
      </c>
      <c r="C77" s="42" t="s">
        <v>200</v>
      </c>
      <c r="D77" s="42" t="s">
        <v>73</v>
      </c>
      <c r="E77" s="42">
        <v>0.08</v>
      </c>
      <c r="F77" s="42"/>
      <c r="G77" s="42">
        <v>1.1599999999999999</v>
      </c>
      <c r="H77" s="38">
        <f t="shared" si="7"/>
        <v>9.2799999999999994E-2</v>
      </c>
    </row>
    <row r="78" spans="1:8" x14ac:dyDescent="0.3">
      <c r="A78" s="42" t="s">
        <v>27</v>
      </c>
      <c r="B78" s="42" t="str">
        <f t="shared" si="6"/>
        <v xml:space="preserve">Low Intensity DevelopmentTree Planting </v>
      </c>
      <c r="C78" s="42" t="s">
        <v>200</v>
      </c>
      <c r="D78" s="42" t="s">
        <v>75</v>
      </c>
      <c r="E78" s="42"/>
      <c r="F78" s="42"/>
      <c r="G78" s="42">
        <v>1.1599999999999999</v>
      </c>
      <c r="H78" s="38">
        <v>0</v>
      </c>
    </row>
    <row r="79" spans="1:8" x14ac:dyDescent="0.3">
      <c r="A79" s="42" t="s">
        <v>27</v>
      </c>
      <c r="B79" s="42" t="str">
        <f t="shared" si="6"/>
        <v>Low Intensity DevelopmentWaste Storage Facility</v>
      </c>
      <c r="C79" s="42" t="s">
        <v>200</v>
      </c>
      <c r="D79" s="42" t="s">
        <v>79</v>
      </c>
      <c r="E79" s="42">
        <v>0.19</v>
      </c>
      <c r="F79" s="42"/>
      <c r="G79" s="42">
        <v>1.1599999999999999</v>
      </c>
      <c r="H79" s="38">
        <f t="shared" ref="H79:H86" si="8">G79*$E14</f>
        <v>0.22039999999999998</v>
      </c>
    </row>
    <row r="80" spans="1:8" x14ac:dyDescent="0.3">
      <c r="A80" s="42" t="s">
        <v>27</v>
      </c>
      <c r="B80" s="42" t="str">
        <f t="shared" si="6"/>
        <v>Low Intensity DevelopmentWetland Enhancement</v>
      </c>
      <c r="C80" s="42" t="s">
        <v>200</v>
      </c>
      <c r="D80" s="42" t="s">
        <v>81</v>
      </c>
      <c r="E80" s="42">
        <v>0.17</v>
      </c>
      <c r="F80" s="42"/>
      <c r="G80" s="42">
        <v>1.1599999999999999</v>
      </c>
      <c r="H80" s="38">
        <f t="shared" si="8"/>
        <v>0.19720000000000001</v>
      </c>
    </row>
    <row r="81" spans="1:8" x14ac:dyDescent="0.3">
      <c r="A81" s="42" t="s">
        <v>27</v>
      </c>
      <c r="B81" s="42" t="str">
        <f t="shared" si="6"/>
        <v>Low Intensity DevelopmentWetland Restoration/Creation</v>
      </c>
      <c r="C81" s="42" t="s">
        <v>200</v>
      </c>
      <c r="D81" s="42" t="s">
        <v>83</v>
      </c>
      <c r="E81" s="42">
        <v>0.42</v>
      </c>
      <c r="F81" s="42"/>
      <c r="G81" s="42">
        <v>1.1599999999999999</v>
      </c>
      <c r="H81" s="38">
        <f t="shared" si="8"/>
        <v>0.48719999999999997</v>
      </c>
    </row>
    <row r="82" spans="1:8" x14ac:dyDescent="0.3">
      <c r="A82" s="42" t="s">
        <v>85</v>
      </c>
      <c r="B82" s="42" t="str">
        <f t="shared" si="6"/>
        <v>Low Intensity DevelopmentBioretention/raingardens - A/B soils, no underdrain</v>
      </c>
      <c r="C82" s="42" t="s">
        <v>200</v>
      </c>
      <c r="D82" s="42" t="s">
        <v>86</v>
      </c>
      <c r="E82" s="42">
        <v>0.8</v>
      </c>
      <c r="F82" s="42"/>
      <c r="G82" s="42">
        <v>1.1599999999999999</v>
      </c>
      <c r="H82" s="38">
        <f t="shared" si="8"/>
        <v>0.92799999999999994</v>
      </c>
    </row>
    <row r="83" spans="1:8" x14ac:dyDescent="0.3">
      <c r="A83" s="42" t="s">
        <v>85</v>
      </c>
      <c r="B83" s="42" t="str">
        <f t="shared" si="6"/>
        <v>Low Intensity DevelopmentBioretention/raingardens - A/B soils, underdrain</v>
      </c>
      <c r="C83" s="42" t="s">
        <v>200</v>
      </c>
      <c r="D83" s="42" t="s">
        <v>88</v>
      </c>
      <c r="E83" s="42">
        <v>0.7</v>
      </c>
      <c r="F83" s="42"/>
      <c r="G83" s="42">
        <v>1.1599999999999999</v>
      </c>
      <c r="H83" s="38">
        <f t="shared" si="8"/>
        <v>0.81199999999999994</v>
      </c>
    </row>
    <row r="84" spans="1:8" x14ac:dyDescent="0.3">
      <c r="A84" s="42" t="s">
        <v>85</v>
      </c>
      <c r="B84" s="42" t="str">
        <f t="shared" si="6"/>
        <v>Low Intensity DevelopmentBioretention/raingardens - C/D soils, underdrain</v>
      </c>
      <c r="C84" s="42" t="s">
        <v>200</v>
      </c>
      <c r="D84" s="42" t="s">
        <v>90</v>
      </c>
      <c r="E84" s="42">
        <v>0.25</v>
      </c>
      <c r="F84" s="42"/>
      <c r="G84" s="42">
        <v>1.1599999999999999</v>
      </c>
      <c r="H84" s="38">
        <f t="shared" si="8"/>
        <v>0.28999999999999998</v>
      </c>
    </row>
    <row r="85" spans="1:8" x14ac:dyDescent="0.3">
      <c r="A85" s="42" t="s">
        <v>85</v>
      </c>
      <c r="B85" s="42" t="str">
        <f t="shared" si="6"/>
        <v>Low Intensity DevelopmentDisconnection of Rooftop Runoff</v>
      </c>
      <c r="C85" s="42" t="s">
        <v>200</v>
      </c>
      <c r="D85" s="42" t="s">
        <v>92</v>
      </c>
      <c r="E85" s="42">
        <v>0.7</v>
      </c>
      <c r="F85" s="42"/>
      <c r="G85" s="42">
        <v>1.1599999999999999</v>
      </c>
      <c r="H85" s="38">
        <f t="shared" si="8"/>
        <v>0.81199999999999994</v>
      </c>
    </row>
    <row r="86" spans="1:8" x14ac:dyDescent="0.3">
      <c r="A86" s="42" t="s">
        <v>85</v>
      </c>
      <c r="B86" s="42" t="str">
        <f t="shared" si="6"/>
        <v>Low Intensity DevelopmentFilter strip/Vegetated Filter Strip/Grass Buffer</v>
      </c>
      <c r="C86" s="42" t="s">
        <v>200</v>
      </c>
      <c r="D86" s="42" t="s">
        <v>213</v>
      </c>
      <c r="E86" s="42">
        <v>0.38</v>
      </c>
      <c r="F86" s="42"/>
      <c r="G86" s="42">
        <v>1.1599999999999999</v>
      </c>
      <c r="H86" s="38">
        <f t="shared" si="8"/>
        <v>0.44079999999999997</v>
      </c>
    </row>
    <row r="87" spans="1:8" x14ac:dyDescent="0.3">
      <c r="A87" s="42" t="s">
        <v>85</v>
      </c>
      <c r="B87" s="42" t="str">
        <f t="shared" si="6"/>
        <v>Low Intensity DevelopmentForest Planting</v>
      </c>
      <c r="C87" s="42" t="s">
        <v>200</v>
      </c>
      <c r="D87" s="42" t="s">
        <v>96</v>
      </c>
      <c r="E87" s="42"/>
      <c r="F87" s="42"/>
      <c r="G87" s="42">
        <v>1.1599999999999999</v>
      </c>
      <c r="H87" s="38">
        <v>0</v>
      </c>
    </row>
    <row r="88" spans="1:8" x14ac:dyDescent="0.3">
      <c r="A88" s="42" t="s">
        <v>85</v>
      </c>
      <c r="B88" s="42" t="str">
        <f t="shared" si="6"/>
        <v>Low Intensity DevelopmentVegetated Swale</v>
      </c>
      <c r="C88" s="42" t="s">
        <v>200</v>
      </c>
      <c r="D88" s="42" t="s">
        <v>98</v>
      </c>
      <c r="E88" s="42">
        <v>0.38</v>
      </c>
      <c r="F88" s="42"/>
      <c r="G88" s="42">
        <v>1.1599999999999999</v>
      </c>
      <c r="H88" s="38">
        <f t="shared" ref="H88:H99" si="9">G88*$E23</f>
        <v>0.44079999999999997</v>
      </c>
    </row>
    <row r="89" spans="1:8" x14ac:dyDescent="0.3">
      <c r="A89" s="42" t="s">
        <v>85</v>
      </c>
      <c r="B89" s="42" t="str">
        <f t="shared" si="6"/>
        <v>Low Intensity DevelopmentGrassed Waterway</v>
      </c>
      <c r="C89" s="42" t="s">
        <v>200</v>
      </c>
      <c r="D89" s="42" t="s">
        <v>100</v>
      </c>
      <c r="E89" s="42">
        <v>0.38</v>
      </c>
      <c r="F89" s="42"/>
      <c r="G89" s="42">
        <v>1.1599999999999999</v>
      </c>
      <c r="H89" s="38">
        <f t="shared" si="9"/>
        <v>0.44079999999999997</v>
      </c>
    </row>
    <row r="90" spans="1:8" x14ac:dyDescent="0.3">
      <c r="A90" s="42" t="s">
        <v>85</v>
      </c>
      <c r="B90" s="42" t="str">
        <f t="shared" si="6"/>
        <v>Low Intensity DevelopmentGreen roof system</v>
      </c>
      <c r="C90" s="42" t="s">
        <v>200</v>
      </c>
      <c r="D90" s="42" t="s">
        <v>102</v>
      </c>
      <c r="E90" s="42">
        <v>0.25</v>
      </c>
      <c r="F90" s="42"/>
      <c r="G90" s="42">
        <v>1.1599999999999999</v>
      </c>
      <c r="H90" s="38">
        <f t="shared" si="9"/>
        <v>0.28999999999999998</v>
      </c>
    </row>
    <row r="91" spans="1:8" x14ac:dyDescent="0.3">
      <c r="A91" s="42" t="s">
        <v>85</v>
      </c>
      <c r="B91" s="42" t="str">
        <f t="shared" si="6"/>
        <v>Low Intensity DevelopmentImpervious Disconnection to amended soils</v>
      </c>
      <c r="C91" s="42" t="s">
        <v>200</v>
      </c>
      <c r="D91" s="42" t="s">
        <v>104</v>
      </c>
      <c r="E91" s="42">
        <v>0.12</v>
      </c>
      <c r="F91" s="42"/>
      <c r="G91" s="42">
        <v>1.1599999999999999</v>
      </c>
      <c r="H91" s="38">
        <f t="shared" si="9"/>
        <v>0.13919999999999999</v>
      </c>
    </row>
    <row r="92" spans="1:8" x14ac:dyDescent="0.3">
      <c r="A92" s="42" t="s">
        <v>85</v>
      </c>
      <c r="B92" s="42" t="str">
        <f t="shared" si="6"/>
        <v>Low Intensity DevelopmentPermeable/Porous Pavement w/o Sand, Veg. - A/B soils, no underdrain</v>
      </c>
      <c r="C92" s="42" t="s">
        <v>200</v>
      </c>
      <c r="D92" s="42" t="s">
        <v>106</v>
      </c>
      <c r="E92" s="42">
        <v>0.8</v>
      </c>
      <c r="F92" s="42"/>
      <c r="G92" s="42">
        <v>1.1599999999999999</v>
      </c>
      <c r="H92" s="38">
        <f t="shared" si="9"/>
        <v>0.92799999999999994</v>
      </c>
    </row>
    <row r="93" spans="1:8" x14ac:dyDescent="0.3">
      <c r="A93" s="42" t="s">
        <v>85</v>
      </c>
      <c r="B93" s="42" t="str">
        <f t="shared" si="6"/>
        <v>Low Intensity DevelopmentPermeable/Porous Pavement w/o Sand, Veg. - A/B soils, underdrain</v>
      </c>
      <c r="C93" s="42" t="s">
        <v>200</v>
      </c>
      <c r="D93" s="42" t="s">
        <v>108</v>
      </c>
      <c r="E93" s="42">
        <v>0.45</v>
      </c>
      <c r="F93" s="42"/>
      <c r="G93" s="42">
        <v>1.1599999999999999</v>
      </c>
      <c r="H93" s="38">
        <f t="shared" si="9"/>
        <v>0.52200000000000002</v>
      </c>
    </row>
    <row r="94" spans="1:8" x14ac:dyDescent="0.3">
      <c r="A94" s="42" t="s">
        <v>85</v>
      </c>
      <c r="B94" s="42" t="str">
        <f t="shared" si="6"/>
        <v>Low Intensity DevelopmentPermeable/Porous Pavement w/o Sand, Veg. - C/D soils, underdrain</v>
      </c>
      <c r="C94" s="42" t="s">
        <v>200</v>
      </c>
      <c r="D94" s="42" t="s">
        <v>110</v>
      </c>
      <c r="E94" s="42">
        <v>0.1</v>
      </c>
      <c r="F94" s="42"/>
      <c r="G94" s="42">
        <v>1.1599999999999999</v>
      </c>
      <c r="H94" s="38">
        <f t="shared" si="9"/>
        <v>0.11599999999999999</v>
      </c>
    </row>
    <row r="95" spans="1:8" x14ac:dyDescent="0.3">
      <c r="A95" s="42" t="s">
        <v>85</v>
      </c>
      <c r="B95" s="42" t="str">
        <f t="shared" si="6"/>
        <v>Low Intensity DevelopmentPermeable/Porous Pavement w/Sand, Veg. - A/B soils, no underdrain</v>
      </c>
      <c r="C95" s="42" t="s">
        <v>200</v>
      </c>
      <c r="D95" s="42" t="s">
        <v>112</v>
      </c>
      <c r="E95" s="42">
        <v>0.8</v>
      </c>
      <c r="F95" s="42"/>
      <c r="G95" s="42">
        <v>1.1599999999999999</v>
      </c>
      <c r="H95" s="38">
        <f t="shared" si="9"/>
        <v>0.92799999999999994</v>
      </c>
    </row>
    <row r="96" spans="1:8" x14ac:dyDescent="0.3">
      <c r="A96" s="42" t="s">
        <v>85</v>
      </c>
      <c r="B96" s="42" t="str">
        <f t="shared" si="6"/>
        <v>Low Intensity DevelopmentPermeable/Porous Pavement w/Sand, Veg. - A/B soils, underdrain</v>
      </c>
      <c r="C96" s="42" t="s">
        <v>200</v>
      </c>
      <c r="D96" s="42" t="s">
        <v>114</v>
      </c>
      <c r="E96" s="42">
        <v>0.7</v>
      </c>
      <c r="F96" s="42"/>
      <c r="G96" s="42">
        <v>1.1599999999999999</v>
      </c>
      <c r="H96" s="38">
        <f t="shared" si="9"/>
        <v>0.81199999999999994</v>
      </c>
    </row>
    <row r="97" spans="1:8" x14ac:dyDescent="0.3">
      <c r="A97" s="42" t="s">
        <v>85</v>
      </c>
      <c r="B97" s="42" t="str">
        <f t="shared" si="6"/>
        <v>Low Intensity DevelopmentPermeable/Porous Pavement w/Sand, Veg. - C/D soils, underdrain</v>
      </c>
      <c r="C97" s="42" t="s">
        <v>200</v>
      </c>
      <c r="D97" s="42" t="s">
        <v>116</v>
      </c>
      <c r="E97" s="42">
        <v>0.2</v>
      </c>
      <c r="F97" s="42"/>
      <c r="G97" s="42">
        <v>1.1599999999999999</v>
      </c>
      <c r="H97" s="38">
        <f t="shared" si="9"/>
        <v>0.23199999999999998</v>
      </c>
    </row>
    <row r="98" spans="1:8" x14ac:dyDescent="0.3">
      <c r="A98" s="42" t="s">
        <v>85</v>
      </c>
      <c r="B98" s="42" t="str">
        <f t="shared" si="6"/>
        <v>Low Intensity DevelopmentPlanter boxes/Stormwater Planters</v>
      </c>
      <c r="C98" s="42" t="s">
        <v>200</v>
      </c>
      <c r="D98" s="42" t="s">
        <v>118</v>
      </c>
      <c r="E98" s="42">
        <v>0.7</v>
      </c>
      <c r="F98" s="42"/>
      <c r="G98" s="42">
        <v>1.1599999999999999</v>
      </c>
      <c r="H98" s="38">
        <f t="shared" si="9"/>
        <v>0.81199999999999994</v>
      </c>
    </row>
    <row r="99" spans="1:8" x14ac:dyDescent="0.3">
      <c r="A99" s="42" t="s">
        <v>85</v>
      </c>
      <c r="B99" s="42" t="str">
        <f t="shared" si="6"/>
        <v>Low Intensity DevelopmentRain Barrels and Cisterns</v>
      </c>
      <c r="C99" s="42" t="s">
        <v>200</v>
      </c>
      <c r="D99" s="42" t="s">
        <v>120</v>
      </c>
      <c r="E99" s="42">
        <v>0.7</v>
      </c>
      <c r="F99" s="42"/>
      <c r="G99" s="42">
        <v>1.1599999999999999</v>
      </c>
      <c r="H99" s="38">
        <f t="shared" si="9"/>
        <v>0.81199999999999994</v>
      </c>
    </row>
    <row r="100" spans="1:8" x14ac:dyDescent="0.3">
      <c r="A100" s="42" t="s">
        <v>85</v>
      </c>
      <c r="B100" s="42" t="str">
        <f t="shared" si="6"/>
        <v>Low Intensity DevelopmentTree Planting</v>
      </c>
      <c r="C100" s="42" t="s">
        <v>200</v>
      </c>
      <c r="D100" s="42" t="s">
        <v>122</v>
      </c>
      <c r="E100" s="42"/>
      <c r="F100" s="42"/>
      <c r="G100" s="42">
        <v>1.1599999999999999</v>
      </c>
      <c r="H100" s="38">
        <v>0</v>
      </c>
    </row>
    <row r="101" spans="1:8" x14ac:dyDescent="0.3">
      <c r="A101" s="42" t="s">
        <v>85</v>
      </c>
      <c r="B101" s="42" t="str">
        <f t="shared" si="6"/>
        <v>Low Intensity DevelopmentVegetated Open Channels</v>
      </c>
      <c r="C101" s="42" t="s">
        <v>200</v>
      </c>
      <c r="D101" s="42" t="s">
        <v>124</v>
      </c>
      <c r="E101" s="42">
        <v>0.45</v>
      </c>
      <c r="F101" s="42"/>
      <c r="G101" s="42">
        <v>1.1599999999999999</v>
      </c>
      <c r="H101" s="38">
        <f t="shared" ref="H101:H118" si="10">G101*$E36</f>
        <v>0.52200000000000002</v>
      </c>
    </row>
    <row r="102" spans="1:8" x14ac:dyDescent="0.3">
      <c r="A102" s="42" t="s">
        <v>126</v>
      </c>
      <c r="B102" s="42" t="str">
        <f t="shared" si="6"/>
        <v>Low Intensity DevelopmentBioswale</v>
      </c>
      <c r="C102" s="42" t="s">
        <v>200</v>
      </c>
      <c r="D102" s="42" t="s">
        <v>127</v>
      </c>
      <c r="E102" s="42">
        <v>0.7</v>
      </c>
      <c r="F102" s="42"/>
      <c r="G102" s="42">
        <v>1.1599999999999999</v>
      </c>
      <c r="H102" s="38">
        <f t="shared" si="10"/>
        <v>0.81199999999999994</v>
      </c>
    </row>
    <row r="103" spans="1:8" x14ac:dyDescent="0.3">
      <c r="A103" s="42" t="s">
        <v>126</v>
      </c>
      <c r="B103" s="42" t="str">
        <f t="shared" si="6"/>
        <v>Low Intensity DevelopmentTerrace/Diversion Terrace</v>
      </c>
      <c r="C103" s="42" t="s">
        <v>200</v>
      </c>
      <c r="D103" s="42" t="s">
        <v>129</v>
      </c>
      <c r="E103" s="42">
        <v>0.1</v>
      </c>
      <c r="F103" s="42"/>
      <c r="G103" s="42">
        <v>1.1599999999999999</v>
      </c>
      <c r="H103" s="38">
        <f t="shared" si="10"/>
        <v>0.11599999999999999</v>
      </c>
    </row>
    <row r="104" spans="1:8" x14ac:dyDescent="0.3">
      <c r="A104" s="42" t="s">
        <v>131</v>
      </c>
      <c r="B104" s="42" t="str">
        <f t="shared" si="6"/>
        <v>Low Intensity DevelopmentFilter Strip Runoff Reduction</v>
      </c>
      <c r="C104" s="42" t="s">
        <v>200</v>
      </c>
      <c r="D104" s="42" t="s">
        <v>132</v>
      </c>
      <c r="E104" s="42">
        <v>0.2</v>
      </c>
      <c r="F104" s="42"/>
      <c r="G104" s="42">
        <v>1.1599999999999999</v>
      </c>
      <c r="H104" s="38">
        <f t="shared" si="10"/>
        <v>0.23199999999999998</v>
      </c>
    </row>
    <row r="105" spans="1:8" x14ac:dyDescent="0.3">
      <c r="A105" s="42" t="s">
        <v>131</v>
      </c>
      <c r="B105" s="42" t="str">
        <f t="shared" si="6"/>
        <v>Low Intensity DevelopmentFiltering Practices/Underground Sand Filter</v>
      </c>
      <c r="C105" s="42" t="s">
        <v>200</v>
      </c>
      <c r="D105" s="42" t="s">
        <v>134</v>
      </c>
      <c r="E105" s="42">
        <v>0.4</v>
      </c>
      <c r="F105" s="42"/>
      <c r="G105" s="42">
        <v>1.1599999999999999</v>
      </c>
      <c r="H105" s="38">
        <f t="shared" si="10"/>
        <v>0.46399999999999997</v>
      </c>
    </row>
    <row r="106" spans="1:8" x14ac:dyDescent="0.3">
      <c r="A106" s="42" t="s">
        <v>136</v>
      </c>
      <c r="B106" s="42" t="str">
        <f t="shared" si="6"/>
        <v>Low Intensity DevelopmentDry Well</v>
      </c>
      <c r="C106" s="42" t="s">
        <v>200</v>
      </c>
      <c r="D106" s="42" t="s">
        <v>137</v>
      </c>
      <c r="E106" s="42">
        <v>0.85</v>
      </c>
      <c r="F106" s="42"/>
      <c r="G106" s="42">
        <v>1.1599999999999999</v>
      </c>
      <c r="H106" s="38">
        <f t="shared" si="10"/>
        <v>0.98599999999999988</v>
      </c>
    </row>
    <row r="107" spans="1:8" x14ac:dyDescent="0.3">
      <c r="A107" s="42" t="s">
        <v>136</v>
      </c>
      <c r="B107" s="42" t="str">
        <f t="shared" si="6"/>
        <v>Low Intensity Developmentinfiltration Basin</v>
      </c>
      <c r="C107" s="42" t="s">
        <v>200</v>
      </c>
      <c r="D107" s="42" t="s">
        <v>139</v>
      </c>
      <c r="E107" s="42">
        <v>0.85</v>
      </c>
      <c r="F107" s="42"/>
      <c r="G107" s="42">
        <v>1.1599999999999999</v>
      </c>
      <c r="H107" s="38">
        <f t="shared" si="10"/>
        <v>0.98599999999999988</v>
      </c>
    </row>
    <row r="108" spans="1:8" x14ac:dyDescent="0.3">
      <c r="A108" s="42" t="s">
        <v>136</v>
      </c>
      <c r="B108" s="42" t="str">
        <f t="shared" si="6"/>
        <v>Low Intensity DevelopmentInfiltration Practices w/o Sand, Veg. - A/B soils, no underdrain</v>
      </c>
      <c r="C108" s="42" t="s">
        <v>200</v>
      </c>
      <c r="D108" s="42" t="s">
        <v>141</v>
      </c>
      <c r="E108" s="42">
        <v>0.8</v>
      </c>
      <c r="F108" s="42"/>
      <c r="G108" s="42">
        <v>1.1599999999999999</v>
      </c>
      <c r="H108" s="38">
        <f t="shared" si="10"/>
        <v>0.92799999999999994</v>
      </c>
    </row>
    <row r="109" spans="1:8" x14ac:dyDescent="0.3">
      <c r="A109" s="42" t="s">
        <v>136</v>
      </c>
      <c r="B109" s="42" t="str">
        <f t="shared" si="6"/>
        <v>Low Intensity DevelopmentInfiltration Trench</v>
      </c>
      <c r="C109" s="42" t="s">
        <v>200</v>
      </c>
      <c r="D109" s="42" t="s">
        <v>143</v>
      </c>
      <c r="E109" s="42">
        <v>0.85</v>
      </c>
      <c r="F109" s="42"/>
      <c r="G109" s="42">
        <v>1.1599999999999999</v>
      </c>
      <c r="H109" s="38">
        <f t="shared" si="10"/>
        <v>0.98599999999999988</v>
      </c>
    </row>
    <row r="110" spans="1:8" x14ac:dyDescent="0.3">
      <c r="A110" s="42" t="s">
        <v>136</v>
      </c>
      <c r="B110" s="42" t="str">
        <f t="shared" si="6"/>
        <v>Low Intensity DevelopmentSubsurface Drain</v>
      </c>
      <c r="C110" s="42" t="s">
        <v>200</v>
      </c>
      <c r="D110" s="42" t="s">
        <v>145</v>
      </c>
      <c r="E110" s="42">
        <v>0.85</v>
      </c>
      <c r="F110" s="42"/>
      <c r="G110" s="42">
        <v>1.1599999999999999</v>
      </c>
      <c r="H110" s="38">
        <f t="shared" si="10"/>
        <v>0.98599999999999988</v>
      </c>
    </row>
    <row r="111" spans="1:8" x14ac:dyDescent="0.3">
      <c r="A111" s="42" t="s">
        <v>136</v>
      </c>
      <c r="B111" s="42" t="str">
        <f t="shared" si="6"/>
        <v>Low Intensity DevelopmentUnderground infiltration system</v>
      </c>
      <c r="C111" s="42" t="s">
        <v>200</v>
      </c>
      <c r="D111" s="42" t="s">
        <v>147</v>
      </c>
      <c r="E111" s="42">
        <v>0.85</v>
      </c>
      <c r="F111" s="42"/>
      <c r="G111" s="42">
        <v>1.1599999999999999</v>
      </c>
      <c r="H111" s="38">
        <f t="shared" si="10"/>
        <v>0.98599999999999988</v>
      </c>
    </row>
    <row r="112" spans="1:8" x14ac:dyDescent="0.3">
      <c r="A112" s="42" t="s">
        <v>149</v>
      </c>
      <c r="B112" s="42" t="str">
        <f t="shared" si="6"/>
        <v>Low Intensity DevelopmentDry Extended Detention Ponds</v>
      </c>
      <c r="C112" s="42" t="s">
        <v>200</v>
      </c>
      <c r="D112" s="42" t="s">
        <v>150</v>
      </c>
      <c r="E112" s="42">
        <v>0.2</v>
      </c>
      <c r="F112" s="42"/>
      <c r="G112" s="42">
        <v>1.1599999999999999</v>
      </c>
      <c r="H112" s="38">
        <f t="shared" si="10"/>
        <v>0.23199999999999998</v>
      </c>
    </row>
    <row r="113" spans="1:8" x14ac:dyDescent="0.3">
      <c r="A113" s="42" t="s">
        <v>149</v>
      </c>
      <c r="B113" s="42" t="str">
        <f t="shared" si="6"/>
        <v>Low Intensity DevelopmentWet Extended Detention Pond</v>
      </c>
      <c r="C113" s="42" t="s">
        <v>200</v>
      </c>
      <c r="D113" s="42" t="s">
        <v>152</v>
      </c>
      <c r="E113" s="42">
        <v>0.2</v>
      </c>
      <c r="F113" s="42"/>
      <c r="G113" s="42">
        <v>1.1599999999999999</v>
      </c>
      <c r="H113" s="38">
        <f t="shared" si="10"/>
        <v>0.23199999999999998</v>
      </c>
    </row>
    <row r="114" spans="1:8" x14ac:dyDescent="0.3">
      <c r="A114" s="42" t="s">
        <v>149</v>
      </c>
      <c r="B114" s="42" t="str">
        <f t="shared" si="6"/>
        <v>Low Intensity DevelopmentSediment Basin</v>
      </c>
      <c r="C114" s="42" t="s">
        <v>200</v>
      </c>
      <c r="D114" s="42" t="s">
        <v>153</v>
      </c>
      <c r="E114" s="42">
        <v>0.05</v>
      </c>
      <c r="F114" s="42"/>
      <c r="G114" s="42">
        <v>1.1599999999999999</v>
      </c>
      <c r="H114" s="38">
        <f t="shared" si="10"/>
        <v>5.7999999999999996E-2</v>
      </c>
    </row>
    <row r="115" spans="1:8" x14ac:dyDescent="0.3">
      <c r="A115" s="42" t="s">
        <v>149</v>
      </c>
      <c r="B115" s="42" t="str">
        <f t="shared" si="6"/>
        <v>Low Intensity DevelopmentStormwater Ponds</v>
      </c>
      <c r="C115" s="42" t="s">
        <v>200</v>
      </c>
      <c r="D115" s="42" t="s">
        <v>149</v>
      </c>
      <c r="E115" s="42">
        <v>0.2</v>
      </c>
      <c r="F115" s="42"/>
      <c r="G115" s="42">
        <v>1.1599999999999999</v>
      </c>
      <c r="H115" s="38">
        <f t="shared" si="10"/>
        <v>0.23199999999999998</v>
      </c>
    </row>
    <row r="116" spans="1:8" x14ac:dyDescent="0.3">
      <c r="A116" s="42" t="s">
        <v>156</v>
      </c>
      <c r="B116" s="42" t="str">
        <f t="shared" si="6"/>
        <v>Low Intensity DevelopmentConstructed Wetland/Stormwater Wetland</v>
      </c>
      <c r="C116" s="42" t="s">
        <v>200</v>
      </c>
      <c r="D116" s="42" t="s">
        <v>157</v>
      </c>
      <c r="E116" s="42">
        <v>0.2</v>
      </c>
      <c r="F116" s="42"/>
      <c r="G116" s="42">
        <v>1.1599999999999999</v>
      </c>
      <c r="H116" s="38">
        <f t="shared" si="10"/>
        <v>0.23199999999999998</v>
      </c>
    </row>
    <row r="117" spans="1:8" x14ac:dyDescent="0.3">
      <c r="A117" s="42" t="s">
        <v>156</v>
      </c>
      <c r="B117" s="42" t="str">
        <f t="shared" si="6"/>
        <v>Low Intensity DevelopmentWetland Creation, Shallow Wetland/Pond/Wetland System/Pocket Wetland</v>
      </c>
      <c r="C117" s="42" t="s">
        <v>200</v>
      </c>
      <c r="D117" s="42" t="s">
        <v>159</v>
      </c>
      <c r="E117" s="42">
        <v>0.2</v>
      </c>
      <c r="F117" s="42"/>
      <c r="G117" s="42">
        <v>1.1599999999999999</v>
      </c>
      <c r="H117" s="38">
        <f t="shared" si="10"/>
        <v>0.23199999999999998</v>
      </c>
    </row>
    <row r="118" spans="1:8" x14ac:dyDescent="0.3">
      <c r="A118" s="42" t="s">
        <v>160</v>
      </c>
      <c r="B118" s="42" t="str">
        <f t="shared" si="6"/>
        <v xml:space="preserve">Low Intensity DevelopmentRiparian Forest Buffer </v>
      </c>
      <c r="C118" s="42" t="s">
        <v>200</v>
      </c>
      <c r="D118" s="42" t="s">
        <v>161</v>
      </c>
      <c r="E118" s="42">
        <v>0.54</v>
      </c>
      <c r="F118" s="42"/>
      <c r="G118" s="42">
        <v>1.1599999999999999</v>
      </c>
      <c r="H118" s="38">
        <f t="shared" si="10"/>
        <v>0.62639999999999996</v>
      </c>
    </row>
    <row r="119" spans="1:8" x14ac:dyDescent="0.3">
      <c r="A119" s="42" t="s">
        <v>160</v>
      </c>
      <c r="B119" s="42" t="str">
        <f t="shared" si="6"/>
        <v>Low Intensity DevelopmentStream Restoration (feet)</v>
      </c>
      <c r="C119" s="42" t="s">
        <v>200</v>
      </c>
      <c r="D119" s="42" t="s">
        <v>163</v>
      </c>
      <c r="E119" s="42"/>
      <c r="F119" s="42">
        <v>7.4999999999999997E-2</v>
      </c>
      <c r="G119" s="42">
        <v>1.1599999999999999</v>
      </c>
      <c r="H119" s="38">
        <v>7.4999999999999997E-2</v>
      </c>
    </row>
    <row r="120" spans="1:8" x14ac:dyDescent="0.3">
      <c r="A120" s="42" t="s">
        <v>160</v>
      </c>
      <c r="B120" s="42" t="str">
        <f t="shared" si="6"/>
        <v>Low Intensity DevelopmentWetland Rehabilitation</v>
      </c>
      <c r="C120" s="42" t="s">
        <v>200</v>
      </c>
      <c r="D120" s="42" t="s">
        <v>165</v>
      </c>
      <c r="E120" s="42">
        <v>0.42</v>
      </c>
      <c r="F120" s="42"/>
      <c r="G120" s="42">
        <v>1.1599999999999999</v>
      </c>
      <c r="H120" s="38">
        <f t="shared" ref="H120:H131" si="11">G120*$E55</f>
        <v>0.48719999999999997</v>
      </c>
    </row>
    <row r="121" spans="1:8" x14ac:dyDescent="0.3">
      <c r="A121" s="42" t="s">
        <v>167</v>
      </c>
      <c r="B121" s="42" t="str">
        <f t="shared" si="6"/>
        <v>Low Intensity DevelopmentVacuum/Advanced Sweeping Technology - 1 pass/12 weeks</v>
      </c>
      <c r="C121" s="42" t="s">
        <v>200</v>
      </c>
      <c r="D121" s="42" t="s">
        <v>168</v>
      </c>
      <c r="E121" s="42">
        <v>0</v>
      </c>
      <c r="F121" s="42"/>
      <c r="G121" s="42">
        <v>1.1599999999999999</v>
      </c>
      <c r="H121" s="38">
        <f t="shared" si="11"/>
        <v>0</v>
      </c>
    </row>
    <row r="122" spans="1:8" x14ac:dyDescent="0.3">
      <c r="A122" s="42" t="s">
        <v>167</v>
      </c>
      <c r="B122" s="42" t="str">
        <f t="shared" si="6"/>
        <v>Low Intensity DevelopmentVacuum/Advanced Sweeping Technology - 1 pass/2 weeks</v>
      </c>
      <c r="C122" s="42" t="s">
        <v>200</v>
      </c>
      <c r="D122" s="42" t="s">
        <v>170</v>
      </c>
      <c r="E122" s="42">
        <v>0.02</v>
      </c>
      <c r="F122" s="42"/>
      <c r="G122" s="42">
        <v>1.1599999999999999</v>
      </c>
      <c r="H122" s="38">
        <f t="shared" si="11"/>
        <v>2.3199999999999998E-2</v>
      </c>
    </row>
    <row r="123" spans="1:8" x14ac:dyDescent="0.3">
      <c r="A123" s="42" t="s">
        <v>167</v>
      </c>
      <c r="B123" s="42" t="str">
        <f t="shared" si="6"/>
        <v>Low Intensity DevelopmentVacuum/Advanced Sweeping Technology - 1 pass/4 weeks</v>
      </c>
      <c r="C123" s="42" t="s">
        <v>200</v>
      </c>
      <c r="D123" s="42" t="s">
        <v>172</v>
      </c>
      <c r="E123" s="42">
        <v>0.01</v>
      </c>
      <c r="F123" s="42"/>
      <c r="G123" s="42">
        <v>1.1599999999999999</v>
      </c>
      <c r="H123" s="38">
        <f t="shared" si="11"/>
        <v>1.1599999999999999E-2</v>
      </c>
    </row>
    <row r="124" spans="1:8" x14ac:dyDescent="0.3">
      <c r="A124" s="42" t="s">
        <v>167</v>
      </c>
      <c r="B124" s="42" t="str">
        <f t="shared" si="6"/>
        <v>Low Intensity DevelopmentVacuum/Advanced Sweeping Technology - 1 pass/8 weeks</v>
      </c>
      <c r="C124" s="42" t="s">
        <v>200</v>
      </c>
      <c r="D124" s="42" t="s">
        <v>174</v>
      </c>
      <c r="E124" s="42">
        <v>0.01</v>
      </c>
      <c r="F124" s="42"/>
      <c r="G124" s="42">
        <v>1.1599999999999999</v>
      </c>
      <c r="H124" s="38">
        <f t="shared" si="11"/>
        <v>1.1599999999999999E-2</v>
      </c>
    </row>
    <row r="125" spans="1:8" x14ac:dyDescent="0.3">
      <c r="A125" s="42" t="s">
        <v>167</v>
      </c>
      <c r="B125" s="42" t="str">
        <f t="shared" si="6"/>
        <v>Low Intensity DevelopmentVacuum/Advanced Sweeping Technology - 1 pass/week</v>
      </c>
      <c r="C125" s="42" t="s">
        <v>200</v>
      </c>
      <c r="D125" s="42" t="s">
        <v>176</v>
      </c>
      <c r="E125" s="42">
        <v>0.03</v>
      </c>
      <c r="F125" s="42"/>
      <c r="G125" s="42">
        <v>1.1599999999999999</v>
      </c>
      <c r="H125" s="38">
        <f t="shared" si="11"/>
        <v>3.4799999999999998E-2</v>
      </c>
    </row>
    <row r="126" spans="1:8" x14ac:dyDescent="0.3">
      <c r="A126" s="42" t="s">
        <v>167</v>
      </c>
      <c r="B126" s="42" t="str">
        <f t="shared" si="6"/>
        <v>Low Intensity DevelopmentVacuum/Advanced Sweeping Technology - 2 pass/week</v>
      </c>
      <c r="C126" s="42" t="s">
        <v>200</v>
      </c>
      <c r="D126" s="42" t="s">
        <v>178</v>
      </c>
      <c r="E126" s="42">
        <v>0.04</v>
      </c>
      <c r="F126" s="42"/>
      <c r="G126" s="42">
        <v>1.1599999999999999</v>
      </c>
      <c r="H126" s="38">
        <f t="shared" si="11"/>
        <v>4.6399999999999997E-2</v>
      </c>
    </row>
    <row r="127" spans="1:8" x14ac:dyDescent="0.3">
      <c r="A127" s="42" t="s">
        <v>167</v>
      </c>
      <c r="B127" s="42" t="str">
        <f t="shared" si="6"/>
        <v>Low Intensity DevelopmentVacuum/Advanced Sweeping Technology - fall 1 pass/1-2 weeks else monthly</v>
      </c>
      <c r="C127" s="42" t="s">
        <v>200</v>
      </c>
      <c r="D127" s="42" t="s">
        <v>180</v>
      </c>
      <c r="E127" s="42">
        <v>0.02</v>
      </c>
      <c r="F127" s="42"/>
      <c r="G127" s="42">
        <v>1.1599999999999999</v>
      </c>
      <c r="H127" s="38">
        <f t="shared" si="11"/>
        <v>2.3199999999999998E-2</v>
      </c>
    </row>
    <row r="128" spans="1:8" x14ac:dyDescent="0.3">
      <c r="A128" s="42" t="s">
        <v>167</v>
      </c>
      <c r="B128" s="42" t="str">
        <f t="shared" si="6"/>
        <v>Low Intensity DevelopmentVacuum/Advanced Sweeping Technology - spring 1 pass/1-2 weeks else monthly</v>
      </c>
      <c r="C128" s="42" t="s">
        <v>200</v>
      </c>
      <c r="D128" s="42" t="s">
        <v>182</v>
      </c>
      <c r="E128" s="42">
        <v>0.01</v>
      </c>
      <c r="F128" s="42"/>
      <c r="G128" s="42">
        <v>1.1599999999999999</v>
      </c>
      <c r="H128" s="38">
        <f t="shared" si="11"/>
        <v>1.1599999999999999E-2</v>
      </c>
    </row>
    <row r="129" spans="1:8" x14ac:dyDescent="0.3">
      <c r="A129" s="42" t="s">
        <v>184</v>
      </c>
      <c r="B129" s="42" t="str">
        <f t="shared" ref="B129:B191" si="12">C129&amp;D129</f>
        <v>Low Intensity DevelopmentNutrient Management Plan High Risk Lawn</v>
      </c>
      <c r="C129" s="42" t="s">
        <v>200</v>
      </c>
      <c r="D129" s="42" t="s">
        <v>185</v>
      </c>
      <c r="E129" s="42">
        <v>0.2</v>
      </c>
      <c r="F129" s="42"/>
      <c r="G129" s="42">
        <v>1.1599999999999999</v>
      </c>
      <c r="H129" s="38">
        <f t="shared" si="11"/>
        <v>0.23199999999999998</v>
      </c>
    </row>
    <row r="130" spans="1:8" x14ac:dyDescent="0.3">
      <c r="A130" s="42" t="s">
        <v>184</v>
      </c>
      <c r="B130" s="42" t="str">
        <f t="shared" si="12"/>
        <v>Low Intensity DevelopmentNutrient Management Plan Low Risk Lawn</v>
      </c>
      <c r="C130" s="42" t="s">
        <v>200</v>
      </c>
      <c r="D130" s="42" t="s">
        <v>187</v>
      </c>
      <c r="E130" s="42">
        <v>0.06</v>
      </c>
      <c r="F130" s="42"/>
      <c r="G130" s="42">
        <v>1.1599999999999999</v>
      </c>
      <c r="H130" s="38">
        <f t="shared" si="11"/>
        <v>6.9599999999999995E-2</v>
      </c>
    </row>
    <row r="131" spans="1:8" x14ac:dyDescent="0.3">
      <c r="A131" s="42" t="s">
        <v>184</v>
      </c>
      <c r="B131" s="42" t="str">
        <f t="shared" si="12"/>
        <v>Low Intensity DevelopmentNutrient Management</v>
      </c>
      <c r="C131" s="42" t="s">
        <v>200</v>
      </c>
      <c r="D131" s="42" t="s">
        <v>65</v>
      </c>
      <c r="E131" s="42">
        <v>0.09</v>
      </c>
      <c r="F131" s="42"/>
      <c r="G131" s="42">
        <v>1.1599999999999999</v>
      </c>
      <c r="H131" s="38">
        <f t="shared" si="11"/>
        <v>0.10439999999999999</v>
      </c>
    </row>
    <row r="132" spans="1:8" x14ac:dyDescent="0.3">
      <c r="A132" s="42" t="s">
        <v>27</v>
      </c>
      <c r="B132" s="42" t="str">
        <f t="shared" si="12"/>
        <v>Medium Intensity DevelopmentBarnyard Runoff Control</v>
      </c>
      <c r="C132" s="42" t="s">
        <v>201</v>
      </c>
      <c r="D132" s="42" t="s">
        <v>51</v>
      </c>
      <c r="E132" s="42">
        <v>0.2</v>
      </c>
      <c r="F132" s="42"/>
      <c r="G132" s="42">
        <v>5.53</v>
      </c>
      <c r="H132" s="38">
        <f>G132*$E2</f>
        <v>1.1060000000000001</v>
      </c>
    </row>
    <row r="133" spans="1:8" x14ac:dyDescent="0.3">
      <c r="A133" s="42" t="s">
        <v>27</v>
      </c>
      <c r="B133" s="42" t="str">
        <f t="shared" si="12"/>
        <v>Medium Intensity DevelopmentConservation Tillage</v>
      </c>
      <c r="C133" s="42" t="s">
        <v>201</v>
      </c>
      <c r="D133" s="42" t="s">
        <v>54</v>
      </c>
      <c r="E133" s="42">
        <v>0.28999999999999998</v>
      </c>
      <c r="F133" s="42"/>
      <c r="G133" s="42">
        <v>5.53</v>
      </c>
      <c r="H133" s="38">
        <f>G133*$E3</f>
        <v>1.6036999999999999</v>
      </c>
    </row>
    <row r="134" spans="1:8" x14ac:dyDescent="0.3">
      <c r="A134" s="42" t="s">
        <v>27</v>
      </c>
      <c r="B134" s="42" t="str">
        <f t="shared" si="12"/>
        <v>Medium Intensity DevelopmentCover Crop</v>
      </c>
      <c r="C134" s="42" t="s">
        <v>201</v>
      </c>
      <c r="D134" s="42" t="s">
        <v>56</v>
      </c>
      <c r="E134" s="42">
        <v>0.28999999999999998</v>
      </c>
      <c r="F134" s="42"/>
      <c r="G134" s="42">
        <v>5.53</v>
      </c>
      <c r="H134" s="38">
        <f>G134*$E4</f>
        <v>1.6036999999999999</v>
      </c>
    </row>
    <row r="135" spans="1:8" x14ac:dyDescent="0.3">
      <c r="A135" s="42" t="s">
        <v>27</v>
      </c>
      <c r="B135" s="42" t="str">
        <f t="shared" si="12"/>
        <v>Medium Intensity DevelopmentDairy Precision Feeding</v>
      </c>
      <c r="C135" s="42" t="s">
        <v>201</v>
      </c>
      <c r="D135" s="42" t="s">
        <v>23</v>
      </c>
      <c r="E135" s="42"/>
      <c r="F135" s="42" t="s">
        <v>212</v>
      </c>
      <c r="G135" s="42">
        <v>5.53</v>
      </c>
      <c r="H135" s="38" t="s">
        <v>212</v>
      </c>
    </row>
    <row r="136" spans="1:8" x14ac:dyDescent="0.3">
      <c r="A136" s="42" t="s">
        <v>27</v>
      </c>
      <c r="B136" s="42" t="str">
        <f t="shared" si="12"/>
        <v>Medium Intensity DevelopmentRiparian Grass Buffer</v>
      </c>
      <c r="C136" s="42" t="s">
        <v>201</v>
      </c>
      <c r="D136" s="42" t="s">
        <v>60</v>
      </c>
      <c r="E136" s="42">
        <v>0.38</v>
      </c>
      <c r="F136" s="42"/>
      <c r="G136" s="42">
        <v>5.53</v>
      </c>
      <c r="H136" s="38">
        <f t="shared" ref="H136:H142" si="13">G136*$E6</f>
        <v>2.1013999999999999</v>
      </c>
    </row>
    <row r="137" spans="1:8" x14ac:dyDescent="0.3">
      <c r="A137" s="42" t="s">
        <v>27</v>
      </c>
      <c r="B137" s="42" t="str">
        <f t="shared" si="12"/>
        <v>Medium Intensity DevelopmentLoafing Lot Management</v>
      </c>
      <c r="C137" s="42" t="s">
        <v>201</v>
      </c>
      <c r="D137" s="42" t="s">
        <v>63</v>
      </c>
      <c r="E137" s="42">
        <v>0.2</v>
      </c>
      <c r="F137" s="42"/>
      <c r="G137" s="42">
        <v>5.53</v>
      </c>
      <c r="H137" s="38">
        <f t="shared" si="13"/>
        <v>1.1060000000000001</v>
      </c>
    </row>
    <row r="138" spans="1:8" x14ac:dyDescent="0.3">
      <c r="A138" s="42" t="s">
        <v>27</v>
      </c>
      <c r="B138" s="42" t="str">
        <f t="shared" si="12"/>
        <v>Medium Intensity DevelopmentNutrient Management</v>
      </c>
      <c r="C138" s="42" t="s">
        <v>201</v>
      </c>
      <c r="D138" s="42" t="s">
        <v>65</v>
      </c>
      <c r="E138" s="42">
        <v>0.19</v>
      </c>
      <c r="F138" s="42"/>
      <c r="G138" s="42">
        <v>5.53</v>
      </c>
      <c r="H138" s="38">
        <f t="shared" si="13"/>
        <v>1.0507</v>
      </c>
    </row>
    <row r="139" spans="1:8" x14ac:dyDescent="0.3">
      <c r="A139" s="42" t="s">
        <v>27</v>
      </c>
      <c r="B139" s="42" t="str">
        <f t="shared" si="12"/>
        <v>Medium Intensity DevelopmentOff Stream Watering without Fencing</v>
      </c>
      <c r="C139" s="42" t="s">
        <v>201</v>
      </c>
      <c r="D139" s="42" t="s">
        <v>67</v>
      </c>
      <c r="E139" s="42">
        <v>0.05</v>
      </c>
      <c r="F139" s="42"/>
      <c r="G139" s="42">
        <v>5.53</v>
      </c>
      <c r="H139" s="38">
        <f t="shared" si="13"/>
        <v>0.27650000000000002</v>
      </c>
    </row>
    <row r="140" spans="1:8" x14ac:dyDescent="0.3">
      <c r="A140" s="42" t="s">
        <v>27</v>
      </c>
      <c r="B140" s="42" t="str">
        <f t="shared" si="12"/>
        <v>Medium Intensity DevelopmentPrecision Intensive Rotational/Prescribed Grazing</v>
      </c>
      <c r="C140" s="42" t="s">
        <v>201</v>
      </c>
      <c r="D140" s="42" t="s">
        <v>69</v>
      </c>
      <c r="E140" s="42">
        <v>0.1</v>
      </c>
      <c r="F140" s="42"/>
      <c r="G140" s="42">
        <v>5.53</v>
      </c>
      <c r="H140" s="38">
        <f t="shared" si="13"/>
        <v>0.55300000000000005</v>
      </c>
    </row>
    <row r="141" spans="1:8" x14ac:dyDescent="0.3">
      <c r="A141" s="42" t="s">
        <v>27</v>
      </c>
      <c r="B141" s="42" t="str">
        <f t="shared" si="12"/>
        <v>Medium Intensity DevelopmentRiparian Forest Buffer</v>
      </c>
      <c r="C141" s="42" t="s">
        <v>201</v>
      </c>
      <c r="D141" s="42" t="s">
        <v>71</v>
      </c>
      <c r="E141" s="42">
        <v>0.54</v>
      </c>
      <c r="F141" s="42"/>
      <c r="G141" s="42">
        <v>5.53</v>
      </c>
      <c r="H141" s="38">
        <f t="shared" si="13"/>
        <v>2.9862000000000002</v>
      </c>
    </row>
    <row r="142" spans="1:8" x14ac:dyDescent="0.3">
      <c r="A142" s="42" t="s">
        <v>27</v>
      </c>
      <c r="B142" s="42" t="str">
        <f t="shared" si="12"/>
        <v>Medium Intensity DevelopmentSoil Conservation and Water Quality Plans</v>
      </c>
      <c r="C142" s="42" t="s">
        <v>201</v>
      </c>
      <c r="D142" s="42" t="s">
        <v>73</v>
      </c>
      <c r="E142" s="42">
        <v>0.08</v>
      </c>
      <c r="F142" s="42"/>
      <c r="G142" s="42">
        <v>5.53</v>
      </c>
      <c r="H142" s="38">
        <f t="shared" si="13"/>
        <v>0.44240000000000002</v>
      </c>
    </row>
    <row r="143" spans="1:8" x14ac:dyDescent="0.3">
      <c r="A143" s="42" t="s">
        <v>27</v>
      </c>
      <c r="B143" s="42" t="str">
        <f t="shared" si="12"/>
        <v xml:space="preserve">Medium Intensity DevelopmentTree Planting </v>
      </c>
      <c r="C143" s="42" t="s">
        <v>201</v>
      </c>
      <c r="D143" s="42" t="s">
        <v>75</v>
      </c>
      <c r="E143" s="42"/>
      <c r="F143" s="42"/>
      <c r="G143" s="42">
        <v>5.53</v>
      </c>
      <c r="H143" s="38">
        <f>G143-$G403</f>
        <v>1.4300000000000006</v>
      </c>
    </row>
    <row r="144" spans="1:8" x14ac:dyDescent="0.3">
      <c r="A144" s="42" t="s">
        <v>27</v>
      </c>
      <c r="B144" s="42" t="str">
        <f t="shared" si="12"/>
        <v>Medium Intensity DevelopmentWaste Storage Facility</v>
      </c>
      <c r="C144" s="42" t="s">
        <v>201</v>
      </c>
      <c r="D144" s="42" t="s">
        <v>79</v>
      </c>
      <c r="E144" s="42">
        <v>0.19</v>
      </c>
      <c r="F144" s="42"/>
      <c r="G144" s="42">
        <v>5.53</v>
      </c>
      <c r="H144" s="38">
        <f t="shared" ref="H144:H151" si="14">G144*$E14</f>
        <v>1.0507</v>
      </c>
    </row>
    <row r="145" spans="1:8" x14ac:dyDescent="0.3">
      <c r="A145" s="42" t="s">
        <v>27</v>
      </c>
      <c r="B145" s="42" t="str">
        <f t="shared" si="12"/>
        <v>Medium Intensity DevelopmentWetland Enhancement</v>
      </c>
      <c r="C145" s="42" t="s">
        <v>201</v>
      </c>
      <c r="D145" s="42" t="s">
        <v>81</v>
      </c>
      <c r="E145" s="42">
        <v>0.17</v>
      </c>
      <c r="F145" s="42"/>
      <c r="G145" s="42">
        <v>5.53</v>
      </c>
      <c r="H145" s="38">
        <f t="shared" si="14"/>
        <v>0.94010000000000016</v>
      </c>
    </row>
    <row r="146" spans="1:8" x14ac:dyDescent="0.3">
      <c r="A146" s="42" t="s">
        <v>27</v>
      </c>
      <c r="B146" s="42" t="str">
        <f t="shared" si="12"/>
        <v>Medium Intensity DevelopmentWetland Restoration/Creation</v>
      </c>
      <c r="C146" s="42" t="s">
        <v>201</v>
      </c>
      <c r="D146" s="42" t="s">
        <v>83</v>
      </c>
      <c r="E146" s="42">
        <v>0.42</v>
      </c>
      <c r="F146" s="42"/>
      <c r="G146" s="42">
        <v>5.53</v>
      </c>
      <c r="H146" s="38">
        <f t="shared" si="14"/>
        <v>2.3226</v>
      </c>
    </row>
    <row r="147" spans="1:8" x14ac:dyDescent="0.3">
      <c r="A147" s="42" t="s">
        <v>85</v>
      </c>
      <c r="B147" s="42" t="str">
        <f t="shared" si="12"/>
        <v>Medium Intensity DevelopmentBioretention/raingardens - A/B soils, no underdrain</v>
      </c>
      <c r="C147" s="42" t="s">
        <v>201</v>
      </c>
      <c r="D147" s="42" t="s">
        <v>86</v>
      </c>
      <c r="E147" s="42">
        <v>0.8</v>
      </c>
      <c r="F147" s="42"/>
      <c r="G147" s="42">
        <v>5.53</v>
      </c>
      <c r="H147" s="38">
        <f t="shared" si="14"/>
        <v>4.4240000000000004</v>
      </c>
    </row>
    <row r="148" spans="1:8" x14ac:dyDescent="0.3">
      <c r="A148" s="42" t="s">
        <v>85</v>
      </c>
      <c r="B148" s="42" t="str">
        <f t="shared" si="12"/>
        <v>Medium Intensity DevelopmentBioretention/raingardens - A/B soils, underdrain</v>
      </c>
      <c r="C148" s="42" t="s">
        <v>201</v>
      </c>
      <c r="D148" s="42" t="s">
        <v>88</v>
      </c>
      <c r="E148" s="42">
        <v>0.7</v>
      </c>
      <c r="F148" s="42"/>
      <c r="G148" s="42">
        <v>5.53</v>
      </c>
      <c r="H148" s="38">
        <f t="shared" si="14"/>
        <v>3.871</v>
      </c>
    </row>
    <row r="149" spans="1:8" x14ac:dyDescent="0.3">
      <c r="A149" s="42" t="s">
        <v>85</v>
      </c>
      <c r="B149" s="42" t="str">
        <f t="shared" si="12"/>
        <v>Medium Intensity DevelopmentBioretention/raingardens - C/D soils, underdrain</v>
      </c>
      <c r="C149" s="42" t="s">
        <v>201</v>
      </c>
      <c r="D149" s="42" t="s">
        <v>90</v>
      </c>
      <c r="E149" s="42">
        <v>0.25</v>
      </c>
      <c r="F149" s="42"/>
      <c r="G149" s="42">
        <v>5.53</v>
      </c>
      <c r="H149" s="38">
        <f t="shared" si="14"/>
        <v>1.3825000000000001</v>
      </c>
    </row>
    <row r="150" spans="1:8" x14ac:dyDescent="0.3">
      <c r="A150" s="42" t="s">
        <v>85</v>
      </c>
      <c r="B150" s="42" t="str">
        <f t="shared" si="12"/>
        <v>Medium Intensity DevelopmentDisconnection of Rooftop Runoff</v>
      </c>
      <c r="C150" s="42" t="s">
        <v>201</v>
      </c>
      <c r="D150" s="42" t="s">
        <v>92</v>
      </c>
      <c r="E150" s="42">
        <v>0.7</v>
      </c>
      <c r="F150" s="42"/>
      <c r="G150" s="42">
        <v>5.53</v>
      </c>
      <c r="H150" s="38">
        <f t="shared" si="14"/>
        <v>3.871</v>
      </c>
    </row>
    <row r="151" spans="1:8" x14ac:dyDescent="0.3">
      <c r="A151" s="42" t="s">
        <v>85</v>
      </c>
      <c r="B151" s="42" t="str">
        <f t="shared" si="12"/>
        <v>Medium Intensity DevelopmentFilter strip/Vegetated Filter Strip/Grass Buffer</v>
      </c>
      <c r="C151" s="42" t="s">
        <v>201</v>
      </c>
      <c r="D151" s="42" t="s">
        <v>213</v>
      </c>
      <c r="E151" s="42">
        <v>0.38</v>
      </c>
      <c r="F151" s="42"/>
      <c r="G151" s="42">
        <v>5.53</v>
      </c>
      <c r="H151" s="38">
        <f t="shared" si="14"/>
        <v>2.1013999999999999</v>
      </c>
    </row>
    <row r="152" spans="1:8" x14ac:dyDescent="0.3">
      <c r="A152" s="42" t="s">
        <v>85</v>
      </c>
      <c r="B152" s="42" t="str">
        <f t="shared" si="12"/>
        <v>Medium Intensity DevelopmentForest Planting</v>
      </c>
      <c r="C152" s="42" t="s">
        <v>201</v>
      </c>
      <c r="D152" s="42" t="s">
        <v>96</v>
      </c>
      <c r="E152" s="42"/>
      <c r="F152" s="42"/>
      <c r="G152" s="42">
        <v>5.53</v>
      </c>
      <c r="H152" s="38">
        <f>G152-$G412</f>
        <v>1.4300000000000006</v>
      </c>
    </row>
    <row r="153" spans="1:8" x14ac:dyDescent="0.3">
      <c r="A153" s="42" t="s">
        <v>85</v>
      </c>
      <c r="B153" s="42" t="str">
        <f t="shared" si="12"/>
        <v>Medium Intensity DevelopmentVegetated Swale</v>
      </c>
      <c r="C153" s="42" t="s">
        <v>201</v>
      </c>
      <c r="D153" s="42" t="s">
        <v>98</v>
      </c>
      <c r="E153" s="42">
        <v>0.38</v>
      </c>
      <c r="F153" s="42"/>
      <c r="G153" s="42">
        <v>5.53</v>
      </c>
      <c r="H153" s="38">
        <f t="shared" ref="H153:H164" si="15">G153*$E23</f>
        <v>2.1013999999999999</v>
      </c>
    </row>
    <row r="154" spans="1:8" x14ac:dyDescent="0.3">
      <c r="A154" s="42" t="s">
        <v>85</v>
      </c>
      <c r="B154" s="42" t="str">
        <f t="shared" si="12"/>
        <v>Medium Intensity DevelopmentGrassed Waterway</v>
      </c>
      <c r="C154" s="42" t="s">
        <v>201</v>
      </c>
      <c r="D154" s="42" t="s">
        <v>100</v>
      </c>
      <c r="E154" s="42">
        <v>0.38</v>
      </c>
      <c r="F154" s="42"/>
      <c r="G154" s="42">
        <v>5.53</v>
      </c>
      <c r="H154" s="38">
        <f t="shared" si="15"/>
        <v>2.1013999999999999</v>
      </c>
    </row>
    <row r="155" spans="1:8" x14ac:dyDescent="0.3">
      <c r="A155" s="42" t="s">
        <v>85</v>
      </c>
      <c r="B155" s="42" t="str">
        <f t="shared" si="12"/>
        <v>Medium Intensity DevelopmentGreen roof system</v>
      </c>
      <c r="C155" s="42" t="s">
        <v>201</v>
      </c>
      <c r="D155" s="42" t="s">
        <v>102</v>
      </c>
      <c r="E155" s="42">
        <v>0.25</v>
      </c>
      <c r="F155" s="42"/>
      <c r="G155" s="42">
        <v>5.53</v>
      </c>
      <c r="H155" s="38">
        <f t="shared" si="15"/>
        <v>1.3825000000000001</v>
      </c>
    </row>
    <row r="156" spans="1:8" x14ac:dyDescent="0.3">
      <c r="A156" s="42" t="s">
        <v>85</v>
      </c>
      <c r="B156" s="42" t="str">
        <f t="shared" si="12"/>
        <v>Medium Intensity DevelopmentImpervious Disconnection to amended soils</v>
      </c>
      <c r="C156" s="42" t="s">
        <v>201</v>
      </c>
      <c r="D156" s="42" t="s">
        <v>104</v>
      </c>
      <c r="E156" s="42">
        <v>0.12</v>
      </c>
      <c r="F156" s="42"/>
      <c r="G156" s="42">
        <v>5.53</v>
      </c>
      <c r="H156" s="38">
        <f t="shared" si="15"/>
        <v>0.66359999999999997</v>
      </c>
    </row>
    <row r="157" spans="1:8" x14ac:dyDescent="0.3">
      <c r="A157" s="42" t="s">
        <v>85</v>
      </c>
      <c r="B157" s="42" t="str">
        <f t="shared" si="12"/>
        <v>Medium Intensity DevelopmentPermeable/Porous Pavement w/o Sand, Veg. - A/B soils, no underdrain</v>
      </c>
      <c r="C157" s="42" t="s">
        <v>201</v>
      </c>
      <c r="D157" s="42" t="s">
        <v>106</v>
      </c>
      <c r="E157" s="42">
        <v>0.8</v>
      </c>
      <c r="F157" s="42"/>
      <c r="G157" s="42">
        <v>5.53</v>
      </c>
      <c r="H157" s="38">
        <f t="shared" si="15"/>
        <v>4.4240000000000004</v>
      </c>
    </row>
    <row r="158" spans="1:8" x14ac:dyDescent="0.3">
      <c r="A158" s="42" t="s">
        <v>85</v>
      </c>
      <c r="B158" s="42" t="str">
        <f t="shared" si="12"/>
        <v>Medium Intensity DevelopmentPermeable/Porous Pavement w/o Sand, Veg. - A/B soils, underdrain</v>
      </c>
      <c r="C158" s="42" t="s">
        <v>201</v>
      </c>
      <c r="D158" s="42" t="s">
        <v>108</v>
      </c>
      <c r="E158" s="42">
        <v>0.45</v>
      </c>
      <c r="F158" s="42"/>
      <c r="G158" s="42">
        <v>5.53</v>
      </c>
      <c r="H158" s="38">
        <f t="shared" si="15"/>
        <v>2.4885000000000002</v>
      </c>
    </row>
    <row r="159" spans="1:8" x14ac:dyDescent="0.3">
      <c r="A159" s="42" t="s">
        <v>85</v>
      </c>
      <c r="B159" s="42" t="str">
        <f t="shared" si="12"/>
        <v>Medium Intensity DevelopmentPermeable/Porous Pavement w/o Sand, Veg. - C/D soils, underdrain</v>
      </c>
      <c r="C159" s="42" t="s">
        <v>201</v>
      </c>
      <c r="D159" s="42" t="s">
        <v>110</v>
      </c>
      <c r="E159" s="42">
        <v>0.1</v>
      </c>
      <c r="F159" s="42"/>
      <c r="G159" s="42">
        <v>5.53</v>
      </c>
      <c r="H159" s="38">
        <f t="shared" si="15"/>
        <v>0.55300000000000005</v>
      </c>
    </row>
    <row r="160" spans="1:8" x14ac:dyDescent="0.3">
      <c r="A160" s="42" t="s">
        <v>85</v>
      </c>
      <c r="B160" s="42" t="str">
        <f t="shared" si="12"/>
        <v>Medium Intensity DevelopmentPermeable/Porous Pavement w/Sand, Veg. - A/B soils, no underdrain</v>
      </c>
      <c r="C160" s="42" t="s">
        <v>201</v>
      </c>
      <c r="D160" s="42" t="s">
        <v>112</v>
      </c>
      <c r="E160" s="42">
        <v>0.8</v>
      </c>
      <c r="F160" s="42"/>
      <c r="G160" s="42">
        <v>5.53</v>
      </c>
      <c r="H160" s="38">
        <f t="shared" si="15"/>
        <v>4.4240000000000004</v>
      </c>
    </row>
    <row r="161" spans="1:8" x14ac:dyDescent="0.3">
      <c r="A161" s="42" t="s">
        <v>85</v>
      </c>
      <c r="B161" s="42" t="str">
        <f t="shared" si="12"/>
        <v>Medium Intensity DevelopmentPermeable/Porous Pavement w/Sand, Veg. - A/B soils, underdrain</v>
      </c>
      <c r="C161" s="42" t="s">
        <v>201</v>
      </c>
      <c r="D161" s="42" t="s">
        <v>114</v>
      </c>
      <c r="E161" s="42">
        <v>0.7</v>
      </c>
      <c r="F161" s="42"/>
      <c r="G161" s="42">
        <v>5.53</v>
      </c>
      <c r="H161" s="38">
        <f t="shared" si="15"/>
        <v>3.871</v>
      </c>
    </row>
    <row r="162" spans="1:8" x14ac:dyDescent="0.3">
      <c r="A162" s="42" t="s">
        <v>85</v>
      </c>
      <c r="B162" s="42" t="str">
        <f t="shared" si="12"/>
        <v>Medium Intensity DevelopmentPermeable/Porous Pavement w/Sand, Veg. - C/D soils, underdrain</v>
      </c>
      <c r="C162" s="42" t="s">
        <v>201</v>
      </c>
      <c r="D162" s="42" t="s">
        <v>116</v>
      </c>
      <c r="E162" s="42">
        <v>0.2</v>
      </c>
      <c r="F162" s="42"/>
      <c r="G162" s="42">
        <v>5.53</v>
      </c>
      <c r="H162" s="38">
        <f t="shared" si="15"/>
        <v>1.1060000000000001</v>
      </c>
    </row>
    <row r="163" spans="1:8" x14ac:dyDescent="0.3">
      <c r="A163" s="42" t="s">
        <v>85</v>
      </c>
      <c r="B163" s="42" t="str">
        <f t="shared" si="12"/>
        <v>Medium Intensity DevelopmentPlanter boxes/Stormwater Planters</v>
      </c>
      <c r="C163" s="42" t="s">
        <v>201</v>
      </c>
      <c r="D163" s="42" t="s">
        <v>118</v>
      </c>
      <c r="E163" s="42">
        <v>0.7</v>
      </c>
      <c r="F163" s="42"/>
      <c r="G163" s="42">
        <v>5.53</v>
      </c>
      <c r="H163" s="38">
        <f t="shared" si="15"/>
        <v>3.871</v>
      </c>
    </row>
    <row r="164" spans="1:8" x14ac:dyDescent="0.3">
      <c r="A164" s="42" t="s">
        <v>85</v>
      </c>
      <c r="B164" s="42" t="str">
        <f t="shared" si="12"/>
        <v>Medium Intensity DevelopmentRain Barrels and Cisterns</v>
      </c>
      <c r="C164" s="42" t="s">
        <v>201</v>
      </c>
      <c r="D164" s="42" t="s">
        <v>120</v>
      </c>
      <c r="E164" s="42">
        <v>0.7</v>
      </c>
      <c r="F164" s="42"/>
      <c r="G164" s="42">
        <v>5.53</v>
      </c>
      <c r="H164" s="38">
        <f t="shared" si="15"/>
        <v>3.871</v>
      </c>
    </row>
    <row r="165" spans="1:8" x14ac:dyDescent="0.3">
      <c r="A165" s="42" t="s">
        <v>85</v>
      </c>
      <c r="B165" s="42" t="str">
        <f t="shared" si="12"/>
        <v>Medium Intensity DevelopmentTree Planting</v>
      </c>
      <c r="C165" s="42" t="s">
        <v>201</v>
      </c>
      <c r="D165" s="42" t="s">
        <v>122</v>
      </c>
      <c r="E165" s="42"/>
      <c r="F165" s="42"/>
      <c r="G165" s="42">
        <v>5.53</v>
      </c>
      <c r="H165" s="38">
        <f>G165-$G425</f>
        <v>1.4300000000000006</v>
      </c>
    </row>
    <row r="166" spans="1:8" x14ac:dyDescent="0.3">
      <c r="A166" s="42" t="s">
        <v>85</v>
      </c>
      <c r="B166" s="42" t="str">
        <f t="shared" si="12"/>
        <v>Medium Intensity DevelopmentVegetated Open Channels</v>
      </c>
      <c r="C166" s="42" t="s">
        <v>201</v>
      </c>
      <c r="D166" s="42" t="s">
        <v>124</v>
      </c>
      <c r="E166" s="42">
        <v>0.45</v>
      </c>
      <c r="F166" s="42"/>
      <c r="G166" s="42">
        <v>5.53</v>
      </c>
      <c r="H166" s="38">
        <f t="shared" ref="H166:H183" si="16">G166*$E36</f>
        <v>2.4885000000000002</v>
      </c>
    </row>
    <row r="167" spans="1:8" x14ac:dyDescent="0.3">
      <c r="A167" s="42" t="s">
        <v>126</v>
      </c>
      <c r="B167" s="42" t="str">
        <f t="shared" si="12"/>
        <v>Medium Intensity DevelopmentBioswale</v>
      </c>
      <c r="C167" s="42" t="s">
        <v>201</v>
      </c>
      <c r="D167" s="42" t="s">
        <v>127</v>
      </c>
      <c r="E167" s="42">
        <v>0.7</v>
      </c>
      <c r="F167" s="42"/>
      <c r="G167" s="42">
        <v>5.53</v>
      </c>
      <c r="H167" s="38">
        <f t="shared" si="16"/>
        <v>3.871</v>
      </c>
    </row>
    <row r="168" spans="1:8" x14ac:dyDescent="0.3">
      <c r="A168" s="42" t="s">
        <v>126</v>
      </c>
      <c r="B168" s="42" t="str">
        <f t="shared" si="12"/>
        <v>Medium Intensity DevelopmentTerrace/Diversion Terrace</v>
      </c>
      <c r="C168" s="42" t="s">
        <v>201</v>
      </c>
      <c r="D168" s="42" t="s">
        <v>129</v>
      </c>
      <c r="E168" s="42">
        <v>0.1</v>
      </c>
      <c r="F168" s="42"/>
      <c r="G168" s="42">
        <v>5.53</v>
      </c>
      <c r="H168" s="38">
        <f t="shared" si="16"/>
        <v>0.55300000000000005</v>
      </c>
    </row>
    <row r="169" spans="1:8" x14ac:dyDescent="0.3">
      <c r="A169" s="42" t="s">
        <v>131</v>
      </c>
      <c r="B169" s="42" t="str">
        <f t="shared" si="12"/>
        <v>Medium Intensity DevelopmentFilter Strip Runoff Reduction</v>
      </c>
      <c r="C169" s="42" t="s">
        <v>201</v>
      </c>
      <c r="D169" s="42" t="s">
        <v>132</v>
      </c>
      <c r="E169" s="42">
        <v>0.2</v>
      </c>
      <c r="F169" s="42"/>
      <c r="G169" s="42">
        <v>5.53</v>
      </c>
      <c r="H169" s="38">
        <f t="shared" si="16"/>
        <v>1.1060000000000001</v>
      </c>
    </row>
    <row r="170" spans="1:8" x14ac:dyDescent="0.3">
      <c r="A170" s="42" t="s">
        <v>131</v>
      </c>
      <c r="B170" s="42" t="str">
        <f t="shared" si="12"/>
        <v>Medium Intensity DevelopmentFiltering Practices/Underground Sand Filter</v>
      </c>
      <c r="C170" s="42" t="s">
        <v>201</v>
      </c>
      <c r="D170" s="42" t="s">
        <v>134</v>
      </c>
      <c r="E170" s="42">
        <v>0.4</v>
      </c>
      <c r="F170" s="42"/>
      <c r="G170" s="42">
        <v>5.53</v>
      </c>
      <c r="H170" s="38">
        <f t="shared" si="16"/>
        <v>2.2120000000000002</v>
      </c>
    </row>
    <row r="171" spans="1:8" x14ac:dyDescent="0.3">
      <c r="A171" s="42" t="s">
        <v>136</v>
      </c>
      <c r="B171" s="42" t="str">
        <f t="shared" si="12"/>
        <v>Medium Intensity DevelopmentDry Well</v>
      </c>
      <c r="C171" s="42" t="s">
        <v>201</v>
      </c>
      <c r="D171" s="42" t="s">
        <v>137</v>
      </c>
      <c r="E171" s="42">
        <v>0.85</v>
      </c>
      <c r="F171" s="42"/>
      <c r="G171" s="42">
        <v>5.53</v>
      </c>
      <c r="H171" s="38">
        <f t="shared" si="16"/>
        <v>4.7004999999999999</v>
      </c>
    </row>
    <row r="172" spans="1:8" x14ac:dyDescent="0.3">
      <c r="A172" s="42" t="s">
        <v>136</v>
      </c>
      <c r="B172" s="42" t="str">
        <f t="shared" si="12"/>
        <v>Medium Intensity Developmentinfiltration Basin</v>
      </c>
      <c r="C172" s="42" t="s">
        <v>201</v>
      </c>
      <c r="D172" s="42" t="s">
        <v>139</v>
      </c>
      <c r="E172" s="42">
        <v>0.85</v>
      </c>
      <c r="F172" s="42"/>
      <c r="G172" s="42">
        <v>5.53</v>
      </c>
      <c r="H172" s="38">
        <f t="shared" si="16"/>
        <v>4.7004999999999999</v>
      </c>
    </row>
    <row r="173" spans="1:8" x14ac:dyDescent="0.3">
      <c r="A173" s="42" t="s">
        <v>136</v>
      </c>
      <c r="B173" s="42" t="str">
        <f t="shared" si="12"/>
        <v>Medium Intensity DevelopmentInfiltration Practices w/o Sand, Veg. - A/B soils, no underdrain</v>
      </c>
      <c r="C173" s="42" t="s">
        <v>201</v>
      </c>
      <c r="D173" s="42" t="s">
        <v>141</v>
      </c>
      <c r="E173" s="42">
        <v>0.8</v>
      </c>
      <c r="F173" s="42"/>
      <c r="G173" s="42">
        <v>5.53</v>
      </c>
      <c r="H173" s="38">
        <f t="shared" si="16"/>
        <v>4.4240000000000004</v>
      </c>
    </row>
    <row r="174" spans="1:8" x14ac:dyDescent="0.3">
      <c r="A174" s="42" t="s">
        <v>136</v>
      </c>
      <c r="B174" s="42" t="str">
        <f t="shared" si="12"/>
        <v>Medium Intensity DevelopmentInfiltration Trench</v>
      </c>
      <c r="C174" s="42" t="s">
        <v>201</v>
      </c>
      <c r="D174" s="42" t="s">
        <v>143</v>
      </c>
      <c r="E174" s="42">
        <v>0.85</v>
      </c>
      <c r="F174" s="42"/>
      <c r="G174" s="42">
        <v>5.53</v>
      </c>
      <c r="H174" s="38">
        <f t="shared" si="16"/>
        <v>4.7004999999999999</v>
      </c>
    </row>
    <row r="175" spans="1:8" x14ac:dyDescent="0.3">
      <c r="A175" s="42" t="s">
        <v>136</v>
      </c>
      <c r="B175" s="42" t="str">
        <f t="shared" si="12"/>
        <v>Medium Intensity DevelopmentSubsurface Drain</v>
      </c>
      <c r="C175" s="42" t="s">
        <v>201</v>
      </c>
      <c r="D175" s="42" t="s">
        <v>145</v>
      </c>
      <c r="E175" s="42">
        <v>0.85</v>
      </c>
      <c r="F175" s="42"/>
      <c r="G175" s="42">
        <v>5.53</v>
      </c>
      <c r="H175" s="38">
        <f t="shared" si="16"/>
        <v>4.7004999999999999</v>
      </c>
    </row>
    <row r="176" spans="1:8" x14ac:dyDescent="0.3">
      <c r="A176" s="42" t="s">
        <v>136</v>
      </c>
      <c r="B176" s="42" t="str">
        <f t="shared" si="12"/>
        <v>Medium Intensity DevelopmentUnderground infiltration system</v>
      </c>
      <c r="C176" s="42" t="s">
        <v>201</v>
      </c>
      <c r="D176" s="42" t="s">
        <v>147</v>
      </c>
      <c r="E176" s="42">
        <v>0.85</v>
      </c>
      <c r="F176" s="42"/>
      <c r="G176" s="42">
        <v>5.53</v>
      </c>
      <c r="H176" s="38">
        <f t="shared" si="16"/>
        <v>4.7004999999999999</v>
      </c>
    </row>
    <row r="177" spans="1:8" x14ac:dyDescent="0.3">
      <c r="A177" s="42" t="s">
        <v>149</v>
      </c>
      <c r="B177" s="42" t="str">
        <f t="shared" si="12"/>
        <v>Medium Intensity DevelopmentDry Extended Detention Ponds</v>
      </c>
      <c r="C177" s="42" t="s">
        <v>201</v>
      </c>
      <c r="D177" s="42" t="s">
        <v>150</v>
      </c>
      <c r="E177" s="42">
        <v>0.2</v>
      </c>
      <c r="F177" s="42"/>
      <c r="G177" s="42">
        <v>5.53</v>
      </c>
      <c r="H177" s="38">
        <f t="shared" si="16"/>
        <v>1.1060000000000001</v>
      </c>
    </row>
    <row r="178" spans="1:8" x14ac:dyDescent="0.3">
      <c r="A178" s="42" t="s">
        <v>149</v>
      </c>
      <c r="B178" s="42" t="str">
        <f t="shared" si="12"/>
        <v>Medium Intensity DevelopmentWet Extended Detention Pond</v>
      </c>
      <c r="C178" s="42" t="s">
        <v>201</v>
      </c>
      <c r="D178" s="42" t="s">
        <v>152</v>
      </c>
      <c r="E178" s="42">
        <v>0.2</v>
      </c>
      <c r="F178" s="42"/>
      <c r="G178" s="42">
        <v>5.53</v>
      </c>
      <c r="H178" s="38">
        <f t="shared" si="16"/>
        <v>1.1060000000000001</v>
      </c>
    </row>
    <row r="179" spans="1:8" x14ac:dyDescent="0.3">
      <c r="A179" s="42" t="s">
        <v>149</v>
      </c>
      <c r="B179" s="42" t="str">
        <f t="shared" si="12"/>
        <v>Medium Intensity DevelopmentSediment Basin</v>
      </c>
      <c r="C179" s="42" t="s">
        <v>201</v>
      </c>
      <c r="D179" s="42" t="s">
        <v>153</v>
      </c>
      <c r="E179" s="42">
        <v>0.05</v>
      </c>
      <c r="F179" s="42"/>
      <c r="G179" s="42">
        <v>5.53</v>
      </c>
      <c r="H179" s="38">
        <f t="shared" si="16"/>
        <v>0.27650000000000002</v>
      </c>
    </row>
    <row r="180" spans="1:8" x14ac:dyDescent="0.3">
      <c r="A180" s="42" t="s">
        <v>149</v>
      </c>
      <c r="B180" s="42" t="str">
        <f t="shared" si="12"/>
        <v>Medium Intensity DevelopmentStormwater Ponds</v>
      </c>
      <c r="C180" s="42" t="s">
        <v>201</v>
      </c>
      <c r="D180" s="42" t="s">
        <v>149</v>
      </c>
      <c r="E180" s="42">
        <v>0.2</v>
      </c>
      <c r="F180" s="42"/>
      <c r="G180" s="42">
        <v>5.53</v>
      </c>
      <c r="H180" s="38">
        <f t="shared" si="16"/>
        <v>1.1060000000000001</v>
      </c>
    </row>
    <row r="181" spans="1:8" x14ac:dyDescent="0.3">
      <c r="A181" s="42" t="s">
        <v>156</v>
      </c>
      <c r="B181" s="42" t="str">
        <f t="shared" si="12"/>
        <v>Medium Intensity DevelopmentConstructed Wetland/Stormwater Wetland</v>
      </c>
      <c r="C181" s="42" t="s">
        <v>201</v>
      </c>
      <c r="D181" s="42" t="s">
        <v>157</v>
      </c>
      <c r="E181" s="42">
        <v>0.2</v>
      </c>
      <c r="F181" s="42"/>
      <c r="G181" s="42">
        <v>5.53</v>
      </c>
      <c r="H181" s="38">
        <f t="shared" si="16"/>
        <v>1.1060000000000001</v>
      </c>
    </row>
    <row r="182" spans="1:8" x14ac:dyDescent="0.3">
      <c r="A182" s="42" t="s">
        <v>156</v>
      </c>
      <c r="B182" s="42" t="str">
        <f t="shared" si="12"/>
        <v>Medium Intensity DevelopmentWetland Creation, Shallow Wetland/Pond/Wetland System/Pocket Wetland</v>
      </c>
      <c r="C182" s="42" t="s">
        <v>201</v>
      </c>
      <c r="D182" s="42" t="s">
        <v>159</v>
      </c>
      <c r="E182" s="42">
        <v>0.2</v>
      </c>
      <c r="F182" s="42"/>
      <c r="G182" s="42">
        <v>5.53</v>
      </c>
      <c r="H182" s="38">
        <f t="shared" si="16"/>
        <v>1.1060000000000001</v>
      </c>
    </row>
    <row r="183" spans="1:8" x14ac:dyDescent="0.3">
      <c r="A183" s="42" t="s">
        <v>160</v>
      </c>
      <c r="B183" s="42" t="str">
        <f t="shared" si="12"/>
        <v xml:space="preserve">Medium Intensity DevelopmentRiparian Forest Buffer </v>
      </c>
      <c r="C183" s="42" t="s">
        <v>201</v>
      </c>
      <c r="D183" s="42" t="s">
        <v>161</v>
      </c>
      <c r="E183" s="42">
        <v>0.54</v>
      </c>
      <c r="F183" s="42"/>
      <c r="G183" s="42">
        <v>5.53</v>
      </c>
      <c r="H183" s="38">
        <f t="shared" si="16"/>
        <v>2.9862000000000002</v>
      </c>
    </row>
    <row r="184" spans="1:8" x14ac:dyDescent="0.3">
      <c r="A184" s="42" t="s">
        <v>160</v>
      </c>
      <c r="B184" s="42" t="str">
        <f t="shared" si="12"/>
        <v>Medium Intensity DevelopmentStream Restoration (feet)</v>
      </c>
      <c r="C184" s="42" t="s">
        <v>201</v>
      </c>
      <c r="D184" s="42" t="s">
        <v>163</v>
      </c>
      <c r="E184" s="42"/>
      <c r="F184" s="42">
        <v>7.4999999999999997E-2</v>
      </c>
      <c r="G184" s="42">
        <v>5.53</v>
      </c>
      <c r="H184" s="38">
        <v>7.4999999999999997E-2</v>
      </c>
    </row>
    <row r="185" spans="1:8" x14ac:dyDescent="0.3">
      <c r="A185" s="42" t="s">
        <v>160</v>
      </c>
      <c r="B185" s="42" t="str">
        <f t="shared" si="12"/>
        <v>Medium Intensity DevelopmentWetland Rehabilitation</v>
      </c>
      <c r="C185" s="42" t="s">
        <v>201</v>
      </c>
      <c r="D185" s="42" t="s">
        <v>165</v>
      </c>
      <c r="E185" s="42">
        <v>0.42</v>
      </c>
      <c r="F185" s="42"/>
      <c r="G185" s="42">
        <v>5.53</v>
      </c>
      <c r="H185" s="38">
        <f t="shared" ref="H185:H196" si="17">G185*$E55</f>
        <v>2.3226</v>
      </c>
    </row>
    <row r="186" spans="1:8" x14ac:dyDescent="0.3">
      <c r="A186" s="42" t="s">
        <v>167</v>
      </c>
      <c r="B186" s="42" t="str">
        <f t="shared" si="12"/>
        <v>Medium Intensity DevelopmentVacuum/Advanced Sweeping Technology - 1 pass/12 weeks</v>
      </c>
      <c r="C186" s="42" t="s">
        <v>201</v>
      </c>
      <c r="D186" s="42" t="s">
        <v>168</v>
      </c>
      <c r="E186" s="42">
        <v>0</v>
      </c>
      <c r="F186" s="42"/>
      <c r="G186" s="42">
        <v>5.53</v>
      </c>
      <c r="H186" s="38">
        <f t="shared" si="17"/>
        <v>0</v>
      </c>
    </row>
    <row r="187" spans="1:8" x14ac:dyDescent="0.3">
      <c r="A187" s="42" t="s">
        <v>167</v>
      </c>
      <c r="B187" s="42" t="str">
        <f t="shared" si="12"/>
        <v>Medium Intensity DevelopmentVacuum/Advanced Sweeping Technology - 1 pass/2 weeks</v>
      </c>
      <c r="C187" s="42" t="s">
        <v>201</v>
      </c>
      <c r="D187" s="42" t="s">
        <v>170</v>
      </c>
      <c r="E187" s="42">
        <v>0.02</v>
      </c>
      <c r="F187" s="42"/>
      <c r="G187" s="42">
        <v>5.53</v>
      </c>
      <c r="H187" s="38">
        <f t="shared" si="17"/>
        <v>0.1106</v>
      </c>
    </row>
    <row r="188" spans="1:8" x14ac:dyDescent="0.3">
      <c r="A188" s="42" t="s">
        <v>167</v>
      </c>
      <c r="B188" s="42" t="str">
        <f t="shared" si="12"/>
        <v>Medium Intensity DevelopmentVacuum/Advanced Sweeping Technology - 1 pass/4 weeks</v>
      </c>
      <c r="C188" s="42" t="s">
        <v>201</v>
      </c>
      <c r="D188" s="42" t="s">
        <v>172</v>
      </c>
      <c r="E188" s="42">
        <v>0.01</v>
      </c>
      <c r="F188" s="42"/>
      <c r="G188" s="42">
        <v>5.53</v>
      </c>
      <c r="H188" s="38">
        <f t="shared" si="17"/>
        <v>5.5300000000000002E-2</v>
      </c>
    </row>
    <row r="189" spans="1:8" x14ac:dyDescent="0.3">
      <c r="A189" s="42" t="s">
        <v>167</v>
      </c>
      <c r="B189" s="42" t="str">
        <f t="shared" si="12"/>
        <v>Medium Intensity DevelopmentVacuum/Advanced Sweeping Technology - 1 pass/8 weeks</v>
      </c>
      <c r="C189" s="42" t="s">
        <v>201</v>
      </c>
      <c r="D189" s="42" t="s">
        <v>174</v>
      </c>
      <c r="E189" s="42">
        <v>0.01</v>
      </c>
      <c r="F189" s="42"/>
      <c r="G189" s="42">
        <v>5.53</v>
      </c>
      <c r="H189" s="38">
        <f t="shared" si="17"/>
        <v>5.5300000000000002E-2</v>
      </c>
    </row>
    <row r="190" spans="1:8" x14ac:dyDescent="0.3">
      <c r="A190" s="42" t="s">
        <v>167</v>
      </c>
      <c r="B190" s="42" t="str">
        <f t="shared" si="12"/>
        <v>Medium Intensity DevelopmentVacuum/Advanced Sweeping Technology - 1 pass/week</v>
      </c>
      <c r="C190" s="42" t="s">
        <v>201</v>
      </c>
      <c r="D190" s="42" t="s">
        <v>176</v>
      </c>
      <c r="E190" s="42">
        <v>0.03</v>
      </c>
      <c r="F190" s="42"/>
      <c r="G190" s="42">
        <v>5.53</v>
      </c>
      <c r="H190" s="38">
        <f t="shared" si="17"/>
        <v>0.16589999999999999</v>
      </c>
    </row>
    <row r="191" spans="1:8" x14ac:dyDescent="0.3">
      <c r="A191" s="42" t="s">
        <v>167</v>
      </c>
      <c r="B191" s="42" t="str">
        <f t="shared" si="12"/>
        <v>Medium Intensity DevelopmentVacuum/Advanced Sweeping Technology - 2 pass/week</v>
      </c>
      <c r="C191" s="42" t="s">
        <v>201</v>
      </c>
      <c r="D191" s="42" t="s">
        <v>178</v>
      </c>
      <c r="E191" s="42">
        <v>0.04</v>
      </c>
      <c r="F191" s="42"/>
      <c r="G191" s="42">
        <v>5.53</v>
      </c>
      <c r="H191" s="38">
        <f t="shared" si="17"/>
        <v>0.22120000000000001</v>
      </c>
    </row>
    <row r="192" spans="1:8" x14ac:dyDescent="0.3">
      <c r="A192" s="42" t="s">
        <v>167</v>
      </c>
      <c r="B192" s="42" t="str">
        <f t="shared" ref="B192:B254" si="18">C192&amp;D192</f>
        <v>Medium Intensity DevelopmentVacuum/Advanced Sweeping Technology - fall 1 pass/1-2 weeks else monthly</v>
      </c>
      <c r="C192" s="42" t="s">
        <v>201</v>
      </c>
      <c r="D192" s="42" t="s">
        <v>180</v>
      </c>
      <c r="E192" s="42">
        <v>0.02</v>
      </c>
      <c r="F192" s="42"/>
      <c r="G192" s="42">
        <v>5.53</v>
      </c>
      <c r="H192" s="38">
        <f t="shared" si="17"/>
        <v>0.1106</v>
      </c>
    </row>
    <row r="193" spans="1:8" x14ac:dyDescent="0.3">
      <c r="A193" s="42" t="s">
        <v>167</v>
      </c>
      <c r="B193" s="42" t="str">
        <f t="shared" si="18"/>
        <v>Medium Intensity DevelopmentVacuum/Advanced Sweeping Technology - spring 1 pass/1-2 weeks else monthly</v>
      </c>
      <c r="C193" s="42" t="s">
        <v>201</v>
      </c>
      <c r="D193" s="42" t="s">
        <v>182</v>
      </c>
      <c r="E193" s="42">
        <v>0.01</v>
      </c>
      <c r="F193" s="42"/>
      <c r="G193" s="42">
        <v>5.53</v>
      </c>
      <c r="H193" s="38">
        <f t="shared" si="17"/>
        <v>5.5300000000000002E-2</v>
      </c>
    </row>
    <row r="194" spans="1:8" x14ac:dyDescent="0.3">
      <c r="A194" s="42" t="s">
        <v>184</v>
      </c>
      <c r="B194" s="42" t="str">
        <f t="shared" si="18"/>
        <v>Medium Intensity DevelopmentNutrient Management Plan High Risk Lawn</v>
      </c>
      <c r="C194" s="42" t="s">
        <v>201</v>
      </c>
      <c r="D194" s="42" t="s">
        <v>185</v>
      </c>
      <c r="E194" s="42">
        <v>0.2</v>
      </c>
      <c r="F194" s="42"/>
      <c r="G194" s="42">
        <v>5.53</v>
      </c>
      <c r="H194" s="38">
        <f t="shared" si="17"/>
        <v>1.1060000000000001</v>
      </c>
    </row>
    <row r="195" spans="1:8" x14ac:dyDescent="0.3">
      <c r="A195" s="42" t="s">
        <v>184</v>
      </c>
      <c r="B195" s="42" t="str">
        <f t="shared" si="18"/>
        <v>Medium Intensity DevelopmentNutrient Management Plan Low Risk Lawn</v>
      </c>
      <c r="C195" s="42" t="s">
        <v>201</v>
      </c>
      <c r="D195" s="42" t="s">
        <v>187</v>
      </c>
      <c r="E195" s="42">
        <v>0.06</v>
      </c>
      <c r="F195" s="42"/>
      <c r="G195" s="42">
        <v>5.53</v>
      </c>
      <c r="H195" s="38">
        <f t="shared" si="17"/>
        <v>0.33179999999999998</v>
      </c>
    </row>
    <row r="196" spans="1:8" x14ac:dyDescent="0.3">
      <c r="A196" s="42" t="s">
        <v>184</v>
      </c>
      <c r="B196" s="42" t="str">
        <f t="shared" si="18"/>
        <v>Medium Intensity DevelopmentNutrient Management</v>
      </c>
      <c r="C196" s="42" t="s">
        <v>201</v>
      </c>
      <c r="D196" s="42" t="s">
        <v>65</v>
      </c>
      <c r="E196" s="42">
        <v>0.09</v>
      </c>
      <c r="F196" s="42"/>
      <c r="G196" s="42">
        <v>5.53</v>
      </c>
      <c r="H196" s="38">
        <f t="shared" si="17"/>
        <v>0.49770000000000003</v>
      </c>
    </row>
    <row r="197" spans="1:8" x14ac:dyDescent="0.3">
      <c r="A197" s="42" t="s">
        <v>27</v>
      </c>
      <c r="B197" s="42" t="str">
        <f t="shared" si="18"/>
        <v>High Intensity DevelopmentBarnyard Runoff Control</v>
      </c>
      <c r="C197" s="42" t="s">
        <v>202</v>
      </c>
      <c r="D197" s="42" t="s">
        <v>51</v>
      </c>
      <c r="E197" s="42">
        <v>0.2</v>
      </c>
      <c r="F197" s="42"/>
      <c r="G197" s="42">
        <v>8.25</v>
      </c>
      <c r="H197" s="38">
        <f>G197*$E2</f>
        <v>1.6500000000000001</v>
      </c>
    </row>
    <row r="198" spans="1:8" x14ac:dyDescent="0.3">
      <c r="A198" s="42" t="s">
        <v>27</v>
      </c>
      <c r="B198" s="42" t="str">
        <f t="shared" si="18"/>
        <v>High Intensity DevelopmentConservation Tillage</v>
      </c>
      <c r="C198" s="42" t="s">
        <v>202</v>
      </c>
      <c r="D198" s="42" t="s">
        <v>54</v>
      </c>
      <c r="E198" s="42">
        <v>0.28999999999999998</v>
      </c>
      <c r="F198" s="42"/>
      <c r="G198" s="42">
        <v>8.25</v>
      </c>
      <c r="H198" s="38">
        <f>G198*$E3</f>
        <v>2.3924999999999996</v>
      </c>
    </row>
    <row r="199" spans="1:8" x14ac:dyDescent="0.3">
      <c r="A199" s="42" t="s">
        <v>27</v>
      </c>
      <c r="B199" s="42" t="str">
        <f t="shared" si="18"/>
        <v>High Intensity DevelopmentCover Crop</v>
      </c>
      <c r="C199" s="42" t="s">
        <v>202</v>
      </c>
      <c r="D199" s="42" t="s">
        <v>56</v>
      </c>
      <c r="E199" s="42">
        <v>0.28999999999999998</v>
      </c>
      <c r="F199" s="42"/>
      <c r="G199" s="42">
        <v>8.25</v>
      </c>
      <c r="H199" s="38">
        <f>G199*$E4</f>
        <v>2.3924999999999996</v>
      </c>
    </row>
    <row r="200" spans="1:8" x14ac:dyDescent="0.3">
      <c r="A200" s="42" t="s">
        <v>27</v>
      </c>
      <c r="B200" s="42" t="str">
        <f t="shared" si="18"/>
        <v>High Intensity DevelopmentDairy Precision Feeding</v>
      </c>
      <c r="C200" s="42" t="s">
        <v>202</v>
      </c>
      <c r="D200" s="42" t="s">
        <v>23</v>
      </c>
      <c r="E200" s="42"/>
      <c r="F200" s="42" t="s">
        <v>212</v>
      </c>
      <c r="G200" s="42">
        <v>8.25</v>
      </c>
      <c r="H200" s="38" t="s">
        <v>212</v>
      </c>
    </row>
    <row r="201" spans="1:8" x14ac:dyDescent="0.3">
      <c r="A201" s="42" t="s">
        <v>27</v>
      </c>
      <c r="B201" s="42" t="str">
        <f t="shared" si="18"/>
        <v>High Intensity DevelopmentRiparian Grass Buffer</v>
      </c>
      <c r="C201" s="42" t="s">
        <v>202</v>
      </c>
      <c r="D201" s="42" t="s">
        <v>60</v>
      </c>
      <c r="E201" s="42">
        <v>0.38</v>
      </c>
      <c r="F201" s="42"/>
      <c r="G201" s="42">
        <v>8.25</v>
      </c>
      <c r="H201" s="38">
        <f t="shared" ref="H201:H207" si="19">G201*$E6</f>
        <v>3.1350000000000002</v>
      </c>
    </row>
    <row r="202" spans="1:8" x14ac:dyDescent="0.3">
      <c r="A202" s="42" t="s">
        <v>27</v>
      </c>
      <c r="B202" s="42" t="str">
        <f t="shared" si="18"/>
        <v>High Intensity DevelopmentLoafing Lot Management</v>
      </c>
      <c r="C202" s="42" t="s">
        <v>202</v>
      </c>
      <c r="D202" s="42" t="s">
        <v>63</v>
      </c>
      <c r="E202" s="42">
        <v>0.2</v>
      </c>
      <c r="F202" s="42"/>
      <c r="G202" s="42">
        <v>8.25</v>
      </c>
      <c r="H202" s="38">
        <f t="shared" si="19"/>
        <v>1.6500000000000001</v>
      </c>
    </row>
    <row r="203" spans="1:8" x14ac:dyDescent="0.3">
      <c r="A203" s="42" t="s">
        <v>27</v>
      </c>
      <c r="B203" s="42" t="str">
        <f t="shared" si="18"/>
        <v>High Intensity DevelopmentNutrient Management</v>
      </c>
      <c r="C203" s="42" t="s">
        <v>202</v>
      </c>
      <c r="D203" s="42" t="s">
        <v>65</v>
      </c>
      <c r="E203" s="42">
        <v>0.19</v>
      </c>
      <c r="F203" s="42"/>
      <c r="G203" s="42">
        <v>8.25</v>
      </c>
      <c r="H203" s="38">
        <f t="shared" si="19"/>
        <v>1.5675000000000001</v>
      </c>
    </row>
    <row r="204" spans="1:8" x14ac:dyDescent="0.3">
      <c r="A204" s="42" t="s">
        <v>27</v>
      </c>
      <c r="B204" s="42" t="str">
        <f t="shared" si="18"/>
        <v>High Intensity DevelopmentOff Stream Watering without Fencing</v>
      </c>
      <c r="C204" s="42" t="s">
        <v>202</v>
      </c>
      <c r="D204" s="42" t="s">
        <v>67</v>
      </c>
      <c r="E204" s="42">
        <v>0.05</v>
      </c>
      <c r="F204" s="42"/>
      <c r="G204" s="42">
        <v>8.25</v>
      </c>
      <c r="H204" s="38">
        <f t="shared" si="19"/>
        <v>0.41250000000000003</v>
      </c>
    </row>
    <row r="205" spans="1:8" x14ac:dyDescent="0.3">
      <c r="A205" s="42" t="s">
        <v>27</v>
      </c>
      <c r="B205" s="42" t="str">
        <f t="shared" si="18"/>
        <v>High Intensity DevelopmentPrecision Intensive Rotational/Prescribed Grazing</v>
      </c>
      <c r="C205" s="42" t="s">
        <v>202</v>
      </c>
      <c r="D205" s="42" t="s">
        <v>69</v>
      </c>
      <c r="E205" s="42">
        <v>0.1</v>
      </c>
      <c r="F205" s="42"/>
      <c r="G205" s="42">
        <v>8.25</v>
      </c>
      <c r="H205" s="38">
        <f t="shared" si="19"/>
        <v>0.82500000000000007</v>
      </c>
    </row>
    <row r="206" spans="1:8" x14ac:dyDescent="0.3">
      <c r="A206" s="42" t="s">
        <v>27</v>
      </c>
      <c r="B206" s="42" t="str">
        <f t="shared" si="18"/>
        <v>High Intensity DevelopmentRiparian Forest Buffer</v>
      </c>
      <c r="C206" s="42" t="s">
        <v>202</v>
      </c>
      <c r="D206" s="42" t="s">
        <v>71</v>
      </c>
      <c r="E206" s="42">
        <v>0.54</v>
      </c>
      <c r="F206" s="42"/>
      <c r="G206" s="42">
        <v>8.25</v>
      </c>
      <c r="H206" s="38">
        <f t="shared" si="19"/>
        <v>4.4550000000000001</v>
      </c>
    </row>
    <row r="207" spans="1:8" x14ac:dyDescent="0.3">
      <c r="A207" s="42" t="s">
        <v>27</v>
      </c>
      <c r="B207" s="42" t="str">
        <f t="shared" si="18"/>
        <v>High Intensity DevelopmentSoil Conservation and Water Quality Plans</v>
      </c>
      <c r="C207" s="42" t="s">
        <v>202</v>
      </c>
      <c r="D207" s="42" t="s">
        <v>73</v>
      </c>
      <c r="E207" s="42">
        <v>0.08</v>
      </c>
      <c r="F207" s="42"/>
      <c r="G207" s="42">
        <v>8.25</v>
      </c>
      <c r="H207" s="38">
        <f t="shared" si="19"/>
        <v>0.66</v>
      </c>
    </row>
    <row r="208" spans="1:8" x14ac:dyDescent="0.3">
      <c r="A208" s="42" t="s">
        <v>27</v>
      </c>
      <c r="B208" s="42" t="str">
        <f t="shared" si="18"/>
        <v xml:space="preserve">High Intensity DevelopmentTree Planting </v>
      </c>
      <c r="C208" s="42" t="s">
        <v>202</v>
      </c>
      <c r="D208" s="42" t="s">
        <v>75</v>
      </c>
      <c r="E208" s="42"/>
      <c r="F208" s="42"/>
      <c r="G208" s="42">
        <v>8.25</v>
      </c>
      <c r="H208" s="38">
        <f>G208-$G403</f>
        <v>4.1500000000000004</v>
      </c>
    </row>
    <row r="209" spans="1:8" x14ac:dyDescent="0.3">
      <c r="A209" s="42" t="s">
        <v>27</v>
      </c>
      <c r="B209" s="42" t="str">
        <f t="shared" si="18"/>
        <v>High Intensity DevelopmentWaste Storage Facility</v>
      </c>
      <c r="C209" s="42" t="s">
        <v>202</v>
      </c>
      <c r="D209" s="42" t="s">
        <v>79</v>
      </c>
      <c r="E209" s="42">
        <v>0.19</v>
      </c>
      <c r="F209" s="42"/>
      <c r="G209" s="42">
        <v>8.25</v>
      </c>
      <c r="H209" s="38">
        <f t="shared" ref="H209:H216" si="20">G209*$E14</f>
        <v>1.5675000000000001</v>
      </c>
    </row>
    <row r="210" spans="1:8" x14ac:dyDescent="0.3">
      <c r="A210" s="42" t="s">
        <v>27</v>
      </c>
      <c r="B210" s="42" t="str">
        <f t="shared" si="18"/>
        <v>High Intensity DevelopmentWetland Enhancement</v>
      </c>
      <c r="C210" s="42" t="s">
        <v>202</v>
      </c>
      <c r="D210" s="42" t="s">
        <v>81</v>
      </c>
      <c r="E210" s="42">
        <v>0.17</v>
      </c>
      <c r="F210" s="42"/>
      <c r="G210" s="42">
        <v>8.25</v>
      </c>
      <c r="H210" s="38">
        <f t="shared" si="20"/>
        <v>1.4025000000000001</v>
      </c>
    </row>
    <row r="211" spans="1:8" x14ac:dyDescent="0.3">
      <c r="A211" s="42" t="s">
        <v>27</v>
      </c>
      <c r="B211" s="42" t="str">
        <f t="shared" si="18"/>
        <v>High Intensity DevelopmentWetland Restoration/Creation</v>
      </c>
      <c r="C211" s="42" t="s">
        <v>202</v>
      </c>
      <c r="D211" s="42" t="s">
        <v>83</v>
      </c>
      <c r="E211" s="42">
        <v>0.42</v>
      </c>
      <c r="F211" s="42"/>
      <c r="G211" s="42">
        <v>8.25</v>
      </c>
      <c r="H211" s="38">
        <f t="shared" si="20"/>
        <v>3.4649999999999999</v>
      </c>
    </row>
    <row r="212" spans="1:8" x14ac:dyDescent="0.3">
      <c r="A212" s="42" t="s">
        <v>85</v>
      </c>
      <c r="B212" s="42" t="str">
        <f t="shared" si="18"/>
        <v>High Intensity DevelopmentBioretention/raingardens - A/B soils, no underdrain</v>
      </c>
      <c r="C212" s="42" t="s">
        <v>202</v>
      </c>
      <c r="D212" s="42" t="s">
        <v>86</v>
      </c>
      <c r="E212" s="42">
        <v>0.8</v>
      </c>
      <c r="F212" s="42"/>
      <c r="G212" s="42">
        <v>8.25</v>
      </c>
      <c r="H212" s="38">
        <f t="shared" si="20"/>
        <v>6.6000000000000005</v>
      </c>
    </row>
    <row r="213" spans="1:8" x14ac:dyDescent="0.3">
      <c r="A213" s="42" t="s">
        <v>85</v>
      </c>
      <c r="B213" s="42" t="str">
        <f t="shared" si="18"/>
        <v>High Intensity DevelopmentBioretention/raingardens - A/B soils, underdrain</v>
      </c>
      <c r="C213" s="42" t="s">
        <v>202</v>
      </c>
      <c r="D213" s="42" t="s">
        <v>88</v>
      </c>
      <c r="E213" s="42">
        <v>0.7</v>
      </c>
      <c r="F213" s="42"/>
      <c r="G213" s="42">
        <v>8.25</v>
      </c>
      <c r="H213" s="38">
        <f t="shared" si="20"/>
        <v>5.7749999999999995</v>
      </c>
    </row>
    <row r="214" spans="1:8" x14ac:dyDescent="0.3">
      <c r="A214" s="42" t="s">
        <v>85</v>
      </c>
      <c r="B214" s="42" t="str">
        <f t="shared" si="18"/>
        <v>High Intensity DevelopmentBioretention/raingardens - C/D soils, underdrain</v>
      </c>
      <c r="C214" s="42" t="s">
        <v>202</v>
      </c>
      <c r="D214" s="42" t="s">
        <v>90</v>
      </c>
      <c r="E214" s="42">
        <v>0.25</v>
      </c>
      <c r="F214" s="42"/>
      <c r="G214" s="42">
        <v>8.25</v>
      </c>
      <c r="H214" s="38">
        <f t="shared" si="20"/>
        <v>2.0625</v>
      </c>
    </row>
    <row r="215" spans="1:8" x14ac:dyDescent="0.3">
      <c r="A215" s="42" t="s">
        <v>85</v>
      </c>
      <c r="B215" s="42" t="str">
        <f t="shared" si="18"/>
        <v>High Intensity DevelopmentDisconnection of Rooftop Runoff</v>
      </c>
      <c r="C215" s="42" t="s">
        <v>202</v>
      </c>
      <c r="D215" s="42" t="s">
        <v>92</v>
      </c>
      <c r="E215" s="42">
        <v>0.7</v>
      </c>
      <c r="F215" s="42"/>
      <c r="G215" s="42">
        <v>8.25</v>
      </c>
      <c r="H215" s="38">
        <f t="shared" si="20"/>
        <v>5.7749999999999995</v>
      </c>
    </row>
    <row r="216" spans="1:8" x14ac:dyDescent="0.3">
      <c r="A216" s="42" t="s">
        <v>85</v>
      </c>
      <c r="B216" s="42" t="str">
        <f t="shared" si="18"/>
        <v>High Intensity DevelopmentFilter strip/Vegetated Filter Strip/Grass Buffer</v>
      </c>
      <c r="C216" s="42" t="s">
        <v>202</v>
      </c>
      <c r="D216" s="42" t="s">
        <v>213</v>
      </c>
      <c r="E216" s="42">
        <v>0.38</v>
      </c>
      <c r="F216" s="42"/>
      <c r="G216" s="42">
        <v>8.25</v>
      </c>
      <c r="H216" s="38">
        <f t="shared" si="20"/>
        <v>3.1350000000000002</v>
      </c>
    </row>
    <row r="217" spans="1:8" x14ac:dyDescent="0.3">
      <c r="A217" s="42" t="s">
        <v>85</v>
      </c>
      <c r="B217" s="42" t="str">
        <f t="shared" si="18"/>
        <v>High Intensity DevelopmentForest Planting</v>
      </c>
      <c r="C217" s="42" t="s">
        <v>202</v>
      </c>
      <c r="D217" s="42" t="s">
        <v>96</v>
      </c>
      <c r="E217" s="42"/>
      <c r="F217" s="42"/>
      <c r="G217" s="42">
        <v>8.25</v>
      </c>
      <c r="H217" s="38">
        <f>G217-$G412</f>
        <v>4.1500000000000004</v>
      </c>
    </row>
    <row r="218" spans="1:8" x14ac:dyDescent="0.3">
      <c r="A218" s="42" t="s">
        <v>85</v>
      </c>
      <c r="B218" s="42" t="str">
        <f t="shared" si="18"/>
        <v>High Intensity DevelopmentVegetated Swale</v>
      </c>
      <c r="C218" s="42" t="s">
        <v>202</v>
      </c>
      <c r="D218" s="42" t="s">
        <v>98</v>
      </c>
      <c r="E218" s="42">
        <v>0.38</v>
      </c>
      <c r="F218" s="42"/>
      <c r="G218" s="42">
        <v>8.25</v>
      </c>
      <c r="H218" s="38">
        <f t="shared" ref="H218:H229" si="21">G218*$E23</f>
        <v>3.1350000000000002</v>
      </c>
    </row>
    <row r="219" spans="1:8" x14ac:dyDescent="0.3">
      <c r="A219" s="42" t="s">
        <v>85</v>
      </c>
      <c r="B219" s="42" t="str">
        <f t="shared" si="18"/>
        <v>High Intensity DevelopmentGrassed Waterway</v>
      </c>
      <c r="C219" s="42" t="s">
        <v>202</v>
      </c>
      <c r="D219" s="42" t="s">
        <v>100</v>
      </c>
      <c r="E219" s="42">
        <v>0.38</v>
      </c>
      <c r="F219" s="42"/>
      <c r="G219" s="42">
        <v>8.25</v>
      </c>
      <c r="H219" s="38">
        <f t="shared" si="21"/>
        <v>3.1350000000000002</v>
      </c>
    </row>
    <row r="220" spans="1:8" x14ac:dyDescent="0.3">
      <c r="A220" s="42" t="s">
        <v>85</v>
      </c>
      <c r="B220" s="42" t="str">
        <f t="shared" si="18"/>
        <v>High Intensity DevelopmentGreen roof system</v>
      </c>
      <c r="C220" s="42" t="s">
        <v>202</v>
      </c>
      <c r="D220" s="42" t="s">
        <v>102</v>
      </c>
      <c r="E220" s="42">
        <v>0.25</v>
      </c>
      <c r="F220" s="42"/>
      <c r="G220" s="42">
        <v>8.25</v>
      </c>
      <c r="H220" s="38">
        <f t="shared" si="21"/>
        <v>2.0625</v>
      </c>
    </row>
    <row r="221" spans="1:8" x14ac:dyDescent="0.3">
      <c r="A221" s="42" t="s">
        <v>85</v>
      </c>
      <c r="B221" s="42" t="str">
        <f t="shared" si="18"/>
        <v>High Intensity DevelopmentImpervious Disconnection to amended soils</v>
      </c>
      <c r="C221" s="42" t="s">
        <v>202</v>
      </c>
      <c r="D221" s="42" t="s">
        <v>104</v>
      </c>
      <c r="E221" s="42">
        <v>0.12</v>
      </c>
      <c r="F221" s="42"/>
      <c r="G221" s="42">
        <v>8.25</v>
      </c>
      <c r="H221" s="38">
        <f t="shared" si="21"/>
        <v>0.99</v>
      </c>
    </row>
    <row r="222" spans="1:8" x14ac:dyDescent="0.3">
      <c r="A222" s="42" t="s">
        <v>85</v>
      </c>
      <c r="B222" s="42" t="str">
        <f t="shared" si="18"/>
        <v>High Intensity DevelopmentPermeable/Porous Pavement w/o Sand, Veg. - A/B soils, no underdrain</v>
      </c>
      <c r="C222" s="42" t="s">
        <v>202</v>
      </c>
      <c r="D222" s="42" t="s">
        <v>106</v>
      </c>
      <c r="E222" s="42">
        <v>0.8</v>
      </c>
      <c r="F222" s="42"/>
      <c r="G222" s="42">
        <v>8.25</v>
      </c>
      <c r="H222" s="38">
        <f t="shared" si="21"/>
        <v>6.6000000000000005</v>
      </c>
    </row>
    <row r="223" spans="1:8" x14ac:dyDescent="0.3">
      <c r="A223" s="42" t="s">
        <v>85</v>
      </c>
      <c r="B223" s="42" t="str">
        <f t="shared" si="18"/>
        <v>High Intensity DevelopmentPermeable/Porous Pavement w/o Sand, Veg. - A/B soils, underdrain</v>
      </c>
      <c r="C223" s="42" t="s">
        <v>202</v>
      </c>
      <c r="D223" s="42" t="s">
        <v>108</v>
      </c>
      <c r="E223" s="42">
        <v>0.45</v>
      </c>
      <c r="F223" s="42"/>
      <c r="G223" s="42">
        <v>8.25</v>
      </c>
      <c r="H223" s="38">
        <f t="shared" si="21"/>
        <v>3.7124999999999999</v>
      </c>
    </row>
    <row r="224" spans="1:8" x14ac:dyDescent="0.3">
      <c r="A224" s="42" t="s">
        <v>85</v>
      </c>
      <c r="B224" s="42" t="str">
        <f t="shared" si="18"/>
        <v>High Intensity DevelopmentPermeable/Porous Pavement w/o Sand, Veg. - C/D soils, underdrain</v>
      </c>
      <c r="C224" s="42" t="s">
        <v>202</v>
      </c>
      <c r="D224" s="42" t="s">
        <v>110</v>
      </c>
      <c r="E224" s="42">
        <v>0.1</v>
      </c>
      <c r="F224" s="42"/>
      <c r="G224" s="42">
        <v>8.25</v>
      </c>
      <c r="H224" s="38">
        <f t="shared" si="21"/>
        <v>0.82500000000000007</v>
      </c>
    </row>
    <row r="225" spans="1:8" x14ac:dyDescent="0.3">
      <c r="A225" s="42" t="s">
        <v>85</v>
      </c>
      <c r="B225" s="42" t="str">
        <f t="shared" si="18"/>
        <v>High Intensity DevelopmentPermeable/Porous Pavement w/Sand, Veg. - A/B soils, no underdrain</v>
      </c>
      <c r="C225" s="42" t="s">
        <v>202</v>
      </c>
      <c r="D225" s="42" t="s">
        <v>112</v>
      </c>
      <c r="E225" s="42">
        <v>0.8</v>
      </c>
      <c r="F225" s="42"/>
      <c r="G225" s="42">
        <v>8.25</v>
      </c>
      <c r="H225" s="38">
        <f t="shared" si="21"/>
        <v>6.6000000000000005</v>
      </c>
    </row>
    <row r="226" spans="1:8" x14ac:dyDescent="0.3">
      <c r="A226" s="42" t="s">
        <v>85</v>
      </c>
      <c r="B226" s="42" t="str">
        <f t="shared" si="18"/>
        <v>High Intensity DevelopmentPermeable/Porous Pavement w/Sand, Veg. - A/B soils, underdrain</v>
      </c>
      <c r="C226" s="42" t="s">
        <v>202</v>
      </c>
      <c r="D226" s="42" t="s">
        <v>114</v>
      </c>
      <c r="E226" s="42">
        <v>0.7</v>
      </c>
      <c r="F226" s="42"/>
      <c r="G226" s="42">
        <v>8.25</v>
      </c>
      <c r="H226" s="38">
        <f t="shared" si="21"/>
        <v>5.7749999999999995</v>
      </c>
    </row>
    <row r="227" spans="1:8" x14ac:dyDescent="0.3">
      <c r="A227" s="42" t="s">
        <v>85</v>
      </c>
      <c r="B227" s="42" t="str">
        <f t="shared" si="18"/>
        <v>High Intensity DevelopmentPermeable/Porous Pavement w/Sand, Veg. - C/D soils, underdrain</v>
      </c>
      <c r="C227" s="42" t="s">
        <v>202</v>
      </c>
      <c r="D227" s="42" t="s">
        <v>116</v>
      </c>
      <c r="E227" s="42">
        <v>0.2</v>
      </c>
      <c r="F227" s="42"/>
      <c r="G227" s="42">
        <v>8.25</v>
      </c>
      <c r="H227" s="38">
        <f t="shared" si="21"/>
        <v>1.6500000000000001</v>
      </c>
    </row>
    <row r="228" spans="1:8" x14ac:dyDescent="0.3">
      <c r="A228" s="42" t="s">
        <v>85</v>
      </c>
      <c r="B228" s="42" t="str">
        <f t="shared" si="18"/>
        <v>High Intensity DevelopmentPlanter boxes/Stormwater Planters</v>
      </c>
      <c r="C228" s="42" t="s">
        <v>202</v>
      </c>
      <c r="D228" s="42" t="s">
        <v>118</v>
      </c>
      <c r="E228" s="42">
        <v>0.7</v>
      </c>
      <c r="F228" s="42"/>
      <c r="G228" s="42">
        <v>8.25</v>
      </c>
      <c r="H228" s="38">
        <f t="shared" si="21"/>
        <v>5.7749999999999995</v>
      </c>
    </row>
    <row r="229" spans="1:8" x14ac:dyDescent="0.3">
      <c r="A229" s="42" t="s">
        <v>85</v>
      </c>
      <c r="B229" s="42" t="str">
        <f t="shared" si="18"/>
        <v>High Intensity DevelopmentRain Barrels and Cisterns</v>
      </c>
      <c r="C229" s="42" t="s">
        <v>202</v>
      </c>
      <c r="D229" s="42" t="s">
        <v>120</v>
      </c>
      <c r="E229" s="42">
        <v>0.7</v>
      </c>
      <c r="F229" s="42"/>
      <c r="G229" s="42">
        <v>8.25</v>
      </c>
      <c r="H229" s="38">
        <f t="shared" si="21"/>
        <v>5.7749999999999995</v>
      </c>
    </row>
    <row r="230" spans="1:8" x14ac:dyDescent="0.3">
      <c r="A230" s="42" t="s">
        <v>85</v>
      </c>
      <c r="B230" s="42" t="str">
        <f t="shared" si="18"/>
        <v>High Intensity DevelopmentTree Planting</v>
      </c>
      <c r="C230" s="42" t="s">
        <v>202</v>
      </c>
      <c r="D230" s="42" t="s">
        <v>122</v>
      </c>
      <c r="E230" s="42"/>
      <c r="F230" s="42"/>
      <c r="G230" s="42">
        <v>8.25</v>
      </c>
      <c r="H230" s="38">
        <f>G230-$G425</f>
        <v>4.1500000000000004</v>
      </c>
    </row>
    <row r="231" spans="1:8" x14ac:dyDescent="0.3">
      <c r="A231" s="42" t="s">
        <v>85</v>
      </c>
      <c r="B231" s="42" t="str">
        <f t="shared" si="18"/>
        <v>High Intensity DevelopmentVegetated Open Channels</v>
      </c>
      <c r="C231" s="42" t="s">
        <v>202</v>
      </c>
      <c r="D231" s="42" t="s">
        <v>124</v>
      </c>
      <c r="E231" s="42">
        <v>0.45</v>
      </c>
      <c r="F231" s="42"/>
      <c r="G231" s="42">
        <v>8.25</v>
      </c>
      <c r="H231" s="38">
        <f t="shared" ref="H231:H248" si="22">G231*$E36</f>
        <v>3.7124999999999999</v>
      </c>
    </row>
    <row r="232" spans="1:8" x14ac:dyDescent="0.3">
      <c r="A232" s="42" t="s">
        <v>126</v>
      </c>
      <c r="B232" s="42" t="str">
        <f t="shared" si="18"/>
        <v>High Intensity DevelopmentBioswale</v>
      </c>
      <c r="C232" s="42" t="s">
        <v>202</v>
      </c>
      <c r="D232" s="42" t="s">
        <v>127</v>
      </c>
      <c r="E232" s="42">
        <v>0.7</v>
      </c>
      <c r="F232" s="42"/>
      <c r="G232" s="42">
        <v>8.25</v>
      </c>
      <c r="H232" s="38">
        <f t="shared" si="22"/>
        <v>5.7749999999999995</v>
      </c>
    </row>
    <row r="233" spans="1:8" x14ac:dyDescent="0.3">
      <c r="A233" s="42" t="s">
        <v>126</v>
      </c>
      <c r="B233" s="42" t="str">
        <f t="shared" si="18"/>
        <v>High Intensity DevelopmentTerrace/Diversion Terrace</v>
      </c>
      <c r="C233" s="42" t="s">
        <v>202</v>
      </c>
      <c r="D233" s="42" t="s">
        <v>129</v>
      </c>
      <c r="E233" s="42">
        <v>0.1</v>
      </c>
      <c r="F233" s="42"/>
      <c r="G233" s="42">
        <v>8.25</v>
      </c>
      <c r="H233" s="38">
        <f t="shared" si="22"/>
        <v>0.82500000000000007</v>
      </c>
    </row>
    <row r="234" spans="1:8" x14ac:dyDescent="0.3">
      <c r="A234" s="42" t="s">
        <v>131</v>
      </c>
      <c r="B234" s="42" t="str">
        <f t="shared" si="18"/>
        <v>High Intensity DevelopmentFilter Strip Runoff Reduction</v>
      </c>
      <c r="C234" s="42" t="s">
        <v>202</v>
      </c>
      <c r="D234" s="42" t="s">
        <v>132</v>
      </c>
      <c r="E234" s="42">
        <v>0.2</v>
      </c>
      <c r="F234" s="42"/>
      <c r="G234" s="42">
        <v>8.25</v>
      </c>
      <c r="H234" s="38">
        <f t="shared" si="22"/>
        <v>1.6500000000000001</v>
      </c>
    </row>
    <row r="235" spans="1:8" x14ac:dyDescent="0.3">
      <c r="A235" s="42" t="s">
        <v>131</v>
      </c>
      <c r="B235" s="42" t="str">
        <f t="shared" si="18"/>
        <v>High Intensity DevelopmentFiltering Practices/Underground Sand Filter</v>
      </c>
      <c r="C235" s="42" t="s">
        <v>202</v>
      </c>
      <c r="D235" s="42" t="s">
        <v>134</v>
      </c>
      <c r="E235" s="42">
        <v>0.4</v>
      </c>
      <c r="F235" s="42"/>
      <c r="G235" s="42">
        <v>8.25</v>
      </c>
      <c r="H235" s="38">
        <f t="shared" si="22"/>
        <v>3.3000000000000003</v>
      </c>
    </row>
    <row r="236" spans="1:8" x14ac:dyDescent="0.3">
      <c r="A236" s="42" t="s">
        <v>136</v>
      </c>
      <c r="B236" s="42" t="str">
        <f t="shared" si="18"/>
        <v>High Intensity DevelopmentDry Well</v>
      </c>
      <c r="C236" s="42" t="s">
        <v>202</v>
      </c>
      <c r="D236" s="42" t="s">
        <v>137</v>
      </c>
      <c r="E236" s="42">
        <v>0.85</v>
      </c>
      <c r="F236" s="42"/>
      <c r="G236" s="42">
        <v>8.25</v>
      </c>
      <c r="H236" s="38">
        <f t="shared" si="22"/>
        <v>7.0125000000000002</v>
      </c>
    </row>
    <row r="237" spans="1:8" x14ac:dyDescent="0.3">
      <c r="A237" s="42" t="s">
        <v>136</v>
      </c>
      <c r="B237" s="42" t="str">
        <f t="shared" si="18"/>
        <v>High Intensity Developmentinfiltration Basin</v>
      </c>
      <c r="C237" s="42" t="s">
        <v>202</v>
      </c>
      <c r="D237" s="42" t="s">
        <v>139</v>
      </c>
      <c r="E237" s="42">
        <v>0.85</v>
      </c>
      <c r="F237" s="42"/>
      <c r="G237" s="42">
        <v>8.25</v>
      </c>
      <c r="H237" s="38">
        <f t="shared" si="22"/>
        <v>7.0125000000000002</v>
      </c>
    </row>
    <row r="238" spans="1:8" x14ac:dyDescent="0.3">
      <c r="A238" s="42" t="s">
        <v>136</v>
      </c>
      <c r="B238" s="42" t="str">
        <f t="shared" si="18"/>
        <v>High Intensity DevelopmentInfiltration Practices w/o Sand, Veg. - A/B soils, no underdrain</v>
      </c>
      <c r="C238" s="42" t="s">
        <v>202</v>
      </c>
      <c r="D238" s="42" t="s">
        <v>141</v>
      </c>
      <c r="E238" s="42">
        <v>0.8</v>
      </c>
      <c r="F238" s="42"/>
      <c r="G238" s="42">
        <v>8.25</v>
      </c>
      <c r="H238" s="38">
        <f t="shared" si="22"/>
        <v>6.6000000000000005</v>
      </c>
    </row>
    <row r="239" spans="1:8" x14ac:dyDescent="0.3">
      <c r="A239" s="42" t="s">
        <v>136</v>
      </c>
      <c r="B239" s="42" t="str">
        <f t="shared" si="18"/>
        <v>High Intensity DevelopmentInfiltration Trench</v>
      </c>
      <c r="C239" s="42" t="s">
        <v>202</v>
      </c>
      <c r="D239" s="42" t="s">
        <v>143</v>
      </c>
      <c r="E239" s="42">
        <v>0.85</v>
      </c>
      <c r="F239" s="42"/>
      <c r="G239" s="42">
        <v>8.25</v>
      </c>
      <c r="H239" s="38">
        <f t="shared" si="22"/>
        <v>7.0125000000000002</v>
      </c>
    </row>
    <row r="240" spans="1:8" x14ac:dyDescent="0.3">
      <c r="A240" s="42" t="s">
        <v>136</v>
      </c>
      <c r="B240" s="42" t="str">
        <f t="shared" si="18"/>
        <v>High Intensity DevelopmentSubsurface Drain</v>
      </c>
      <c r="C240" s="42" t="s">
        <v>202</v>
      </c>
      <c r="D240" s="42" t="s">
        <v>145</v>
      </c>
      <c r="E240" s="42">
        <v>0.85</v>
      </c>
      <c r="F240" s="42"/>
      <c r="G240" s="42">
        <v>8.25</v>
      </c>
      <c r="H240" s="38">
        <f t="shared" si="22"/>
        <v>7.0125000000000002</v>
      </c>
    </row>
    <row r="241" spans="1:8" x14ac:dyDescent="0.3">
      <c r="A241" s="42" t="s">
        <v>136</v>
      </c>
      <c r="B241" s="42" t="str">
        <f t="shared" si="18"/>
        <v>High Intensity DevelopmentUnderground infiltration system</v>
      </c>
      <c r="C241" s="42" t="s">
        <v>202</v>
      </c>
      <c r="D241" s="42" t="s">
        <v>147</v>
      </c>
      <c r="E241" s="42">
        <v>0.85</v>
      </c>
      <c r="F241" s="42"/>
      <c r="G241" s="42">
        <v>8.25</v>
      </c>
      <c r="H241" s="38">
        <f t="shared" si="22"/>
        <v>7.0125000000000002</v>
      </c>
    </row>
    <row r="242" spans="1:8" x14ac:dyDescent="0.3">
      <c r="A242" s="42" t="s">
        <v>149</v>
      </c>
      <c r="B242" s="42" t="str">
        <f t="shared" si="18"/>
        <v>High Intensity DevelopmentDry Extended Detention Ponds</v>
      </c>
      <c r="C242" s="42" t="s">
        <v>202</v>
      </c>
      <c r="D242" s="42" t="s">
        <v>150</v>
      </c>
      <c r="E242" s="42">
        <v>0.2</v>
      </c>
      <c r="F242" s="42"/>
      <c r="G242" s="42">
        <v>8.25</v>
      </c>
      <c r="H242" s="38">
        <f t="shared" si="22"/>
        <v>1.6500000000000001</v>
      </c>
    </row>
    <row r="243" spans="1:8" x14ac:dyDescent="0.3">
      <c r="A243" s="42" t="s">
        <v>149</v>
      </c>
      <c r="B243" s="42" t="str">
        <f t="shared" si="18"/>
        <v>High Intensity DevelopmentWet Extended Detention Pond</v>
      </c>
      <c r="C243" s="42" t="s">
        <v>202</v>
      </c>
      <c r="D243" s="42" t="s">
        <v>152</v>
      </c>
      <c r="E243" s="42">
        <v>0.2</v>
      </c>
      <c r="F243" s="42"/>
      <c r="G243" s="42">
        <v>8.25</v>
      </c>
      <c r="H243" s="38">
        <f t="shared" si="22"/>
        <v>1.6500000000000001</v>
      </c>
    </row>
    <row r="244" spans="1:8" x14ac:dyDescent="0.3">
      <c r="A244" s="42" t="s">
        <v>149</v>
      </c>
      <c r="B244" s="42" t="str">
        <f t="shared" si="18"/>
        <v>High Intensity DevelopmentSediment Basin</v>
      </c>
      <c r="C244" s="42" t="s">
        <v>202</v>
      </c>
      <c r="D244" s="42" t="s">
        <v>153</v>
      </c>
      <c r="E244" s="42">
        <v>0.05</v>
      </c>
      <c r="F244" s="42"/>
      <c r="G244" s="42">
        <v>8.25</v>
      </c>
      <c r="H244" s="38">
        <f t="shared" si="22"/>
        <v>0.41250000000000003</v>
      </c>
    </row>
    <row r="245" spans="1:8" x14ac:dyDescent="0.3">
      <c r="A245" s="42" t="s">
        <v>149</v>
      </c>
      <c r="B245" s="42" t="str">
        <f t="shared" si="18"/>
        <v>High Intensity DevelopmentStormwater Ponds</v>
      </c>
      <c r="C245" s="42" t="s">
        <v>202</v>
      </c>
      <c r="D245" s="42" t="s">
        <v>149</v>
      </c>
      <c r="E245" s="42">
        <v>0.2</v>
      </c>
      <c r="F245" s="42"/>
      <c r="G245" s="42">
        <v>8.25</v>
      </c>
      <c r="H245" s="38">
        <f t="shared" si="22"/>
        <v>1.6500000000000001</v>
      </c>
    </row>
    <row r="246" spans="1:8" x14ac:dyDescent="0.3">
      <c r="A246" s="42" t="s">
        <v>156</v>
      </c>
      <c r="B246" s="42" t="str">
        <f t="shared" si="18"/>
        <v>High Intensity DevelopmentConstructed Wetland/Stormwater Wetland</v>
      </c>
      <c r="C246" s="42" t="s">
        <v>202</v>
      </c>
      <c r="D246" s="42" t="s">
        <v>157</v>
      </c>
      <c r="E246" s="42">
        <v>0.2</v>
      </c>
      <c r="F246" s="42"/>
      <c r="G246" s="42">
        <v>8.25</v>
      </c>
      <c r="H246" s="38">
        <f t="shared" si="22"/>
        <v>1.6500000000000001</v>
      </c>
    </row>
    <row r="247" spans="1:8" x14ac:dyDescent="0.3">
      <c r="A247" s="42" t="s">
        <v>156</v>
      </c>
      <c r="B247" s="42" t="str">
        <f t="shared" si="18"/>
        <v>High Intensity DevelopmentWetland Creation, Shallow Wetland/Pond/Wetland System/Pocket Wetland</v>
      </c>
      <c r="C247" s="42" t="s">
        <v>202</v>
      </c>
      <c r="D247" s="42" t="s">
        <v>159</v>
      </c>
      <c r="E247" s="42">
        <v>0.2</v>
      </c>
      <c r="F247" s="42"/>
      <c r="G247" s="42">
        <v>8.25</v>
      </c>
      <c r="H247" s="38">
        <f t="shared" si="22"/>
        <v>1.6500000000000001</v>
      </c>
    </row>
    <row r="248" spans="1:8" x14ac:dyDescent="0.3">
      <c r="A248" s="42" t="s">
        <v>160</v>
      </c>
      <c r="B248" s="42" t="str">
        <f t="shared" si="18"/>
        <v xml:space="preserve">High Intensity DevelopmentRiparian Forest Buffer </v>
      </c>
      <c r="C248" s="42" t="s">
        <v>202</v>
      </c>
      <c r="D248" s="42" t="s">
        <v>161</v>
      </c>
      <c r="E248" s="42">
        <v>0.54</v>
      </c>
      <c r="F248" s="42"/>
      <c r="G248" s="42">
        <v>8.25</v>
      </c>
      <c r="H248" s="38">
        <f t="shared" si="22"/>
        <v>4.4550000000000001</v>
      </c>
    </row>
    <row r="249" spans="1:8" x14ac:dyDescent="0.3">
      <c r="A249" s="42" t="s">
        <v>160</v>
      </c>
      <c r="B249" s="42" t="str">
        <f t="shared" si="18"/>
        <v>High Intensity DevelopmentStream Restoration (feet)</v>
      </c>
      <c r="C249" s="42" t="s">
        <v>202</v>
      </c>
      <c r="D249" s="42" t="s">
        <v>163</v>
      </c>
      <c r="E249" s="42"/>
      <c r="F249" s="42">
        <v>7.4999999999999997E-2</v>
      </c>
      <c r="G249" s="42">
        <v>8.25</v>
      </c>
      <c r="H249" s="38">
        <v>7.4999999999999997E-2</v>
      </c>
    </row>
    <row r="250" spans="1:8" x14ac:dyDescent="0.3">
      <c r="A250" s="42" t="s">
        <v>160</v>
      </c>
      <c r="B250" s="42" t="str">
        <f t="shared" si="18"/>
        <v>High Intensity DevelopmentWetland Rehabilitation</v>
      </c>
      <c r="C250" s="42" t="s">
        <v>202</v>
      </c>
      <c r="D250" s="42" t="s">
        <v>165</v>
      </c>
      <c r="E250" s="42">
        <v>0.42</v>
      </c>
      <c r="F250" s="42"/>
      <c r="G250" s="42">
        <v>8.25</v>
      </c>
      <c r="H250" s="38">
        <f t="shared" ref="H250:H261" si="23">G250*$E55</f>
        <v>3.4649999999999999</v>
      </c>
    </row>
    <row r="251" spans="1:8" x14ac:dyDescent="0.3">
      <c r="A251" s="42" t="s">
        <v>167</v>
      </c>
      <c r="B251" s="42" t="str">
        <f t="shared" si="18"/>
        <v>High Intensity DevelopmentVacuum/Advanced Sweeping Technology - 1 pass/12 weeks</v>
      </c>
      <c r="C251" s="42" t="s">
        <v>202</v>
      </c>
      <c r="D251" s="42" t="s">
        <v>168</v>
      </c>
      <c r="E251" s="42">
        <v>0</v>
      </c>
      <c r="F251" s="42"/>
      <c r="G251" s="42">
        <v>8.25</v>
      </c>
      <c r="H251" s="38">
        <f t="shared" si="23"/>
        <v>0</v>
      </c>
    </row>
    <row r="252" spans="1:8" x14ac:dyDescent="0.3">
      <c r="A252" s="42" t="s">
        <v>167</v>
      </c>
      <c r="B252" s="42" t="str">
        <f t="shared" si="18"/>
        <v>High Intensity DevelopmentVacuum/Advanced Sweeping Technology - 1 pass/2 weeks</v>
      </c>
      <c r="C252" s="42" t="s">
        <v>202</v>
      </c>
      <c r="D252" s="42" t="s">
        <v>170</v>
      </c>
      <c r="E252" s="42">
        <v>0.02</v>
      </c>
      <c r="F252" s="42"/>
      <c r="G252" s="42">
        <v>8.25</v>
      </c>
      <c r="H252" s="38">
        <f t="shared" si="23"/>
        <v>0.16500000000000001</v>
      </c>
    </row>
    <row r="253" spans="1:8" x14ac:dyDescent="0.3">
      <c r="A253" s="42" t="s">
        <v>167</v>
      </c>
      <c r="B253" s="42" t="str">
        <f t="shared" si="18"/>
        <v>High Intensity DevelopmentVacuum/Advanced Sweeping Technology - 1 pass/4 weeks</v>
      </c>
      <c r="C253" s="42" t="s">
        <v>202</v>
      </c>
      <c r="D253" s="42" t="s">
        <v>172</v>
      </c>
      <c r="E253" s="42">
        <v>0.01</v>
      </c>
      <c r="F253" s="42"/>
      <c r="G253" s="42">
        <v>8.25</v>
      </c>
      <c r="H253" s="38">
        <f t="shared" si="23"/>
        <v>8.2500000000000004E-2</v>
      </c>
    </row>
    <row r="254" spans="1:8" x14ac:dyDescent="0.3">
      <c r="A254" s="42" t="s">
        <v>167</v>
      </c>
      <c r="B254" s="42" t="str">
        <f t="shared" si="18"/>
        <v>High Intensity DevelopmentVacuum/Advanced Sweeping Technology - 1 pass/8 weeks</v>
      </c>
      <c r="C254" s="42" t="s">
        <v>202</v>
      </c>
      <c r="D254" s="42" t="s">
        <v>174</v>
      </c>
      <c r="E254" s="42">
        <v>0.01</v>
      </c>
      <c r="F254" s="42"/>
      <c r="G254" s="42">
        <v>8.25</v>
      </c>
      <c r="H254" s="38">
        <f t="shared" si="23"/>
        <v>8.2500000000000004E-2</v>
      </c>
    </row>
    <row r="255" spans="1:8" x14ac:dyDescent="0.3">
      <c r="A255" s="42" t="s">
        <v>167</v>
      </c>
      <c r="B255" s="42" t="str">
        <f t="shared" ref="B255:B317" si="24">C255&amp;D255</f>
        <v>High Intensity DevelopmentVacuum/Advanced Sweeping Technology - 1 pass/week</v>
      </c>
      <c r="C255" s="42" t="s">
        <v>202</v>
      </c>
      <c r="D255" s="42" t="s">
        <v>176</v>
      </c>
      <c r="E255" s="42">
        <v>0.03</v>
      </c>
      <c r="F255" s="42"/>
      <c r="G255" s="42">
        <v>8.25</v>
      </c>
      <c r="H255" s="38">
        <f t="shared" si="23"/>
        <v>0.2475</v>
      </c>
    </row>
    <row r="256" spans="1:8" x14ac:dyDescent="0.3">
      <c r="A256" s="42" t="s">
        <v>167</v>
      </c>
      <c r="B256" s="42" t="str">
        <f t="shared" si="24"/>
        <v>High Intensity DevelopmentVacuum/Advanced Sweeping Technology - 2 pass/week</v>
      </c>
      <c r="C256" s="42" t="s">
        <v>202</v>
      </c>
      <c r="D256" s="42" t="s">
        <v>178</v>
      </c>
      <c r="E256" s="42">
        <v>0.04</v>
      </c>
      <c r="F256" s="42"/>
      <c r="G256" s="42">
        <v>8.25</v>
      </c>
      <c r="H256" s="38">
        <f t="shared" si="23"/>
        <v>0.33</v>
      </c>
    </row>
    <row r="257" spans="1:8" x14ac:dyDescent="0.3">
      <c r="A257" s="42" t="s">
        <v>167</v>
      </c>
      <c r="B257" s="42" t="str">
        <f t="shared" si="24"/>
        <v>High Intensity DevelopmentVacuum/Advanced Sweeping Technology - fall 1 pass/1-2 weeks else monthly</v>
      </c>
      <c r="C257" s="42" t="s">
        <v>202</v>
      </c>
      <c r="D257" s="42" t="s">
        <v>180</v>
      </c>
      <c r="E257" s="42">
        <v>0.02</v>
      </c>
      <c r="F257" s="42"/>
      <c r="G257" s="42">
        <v>8.25</v>
      </c>
      <c r="H257" s="38">
        <f t="shared" si="23"/>
        <v>0.16500000000000001</v>
      </c>
    </row>
    <row r="258" spans="1:8" x14ac:dyDescent="0.3">
      <c r="A258" s="42" t="s">
        <v>167</v>
      </c>
      <c r="B258" s="42" t="str">
        <f t="shared" si="24"/>
        <v>High Intensity DevelopmentVacuum/Advanced Sweeping Technology - spring 1 pass/1-2 weeks else monthly</v>
      </c>
      <c r="C258" s="42" t="s">
        <v>202</v>
      </c>
      <c r="D258" s="42" t="s">
        <v>182</v>
      </c>
      <c r="E258" s="42">
        <v>0.01</v>
      </c>
      <c r="F258" s="42"/>
      <c r="G258" s="42">
        <v>8.25</v>
      </c>
      <c r="H258" s="38">
        <f t="shared" si="23"/>
        <v>8.2500000000000004E-2</v>
      </c>
    </row>
    <row r="259" spans="1:8" x14ac:dyDescent="0.3">
      <c r="A259" s="42" t="s">
        <v>184</v>
      </c>
      <c r="B259" s="42" t="str">
        <f t="shared" si="24"/>
        <v>High Intensity DevelopmentNutrient Management Plan High Risk Lawn</v>
      </c>
      <c r="C259" s="42" t="s">
        <v>202</v>
      </c>
      <c r="D259" s="42" t="s">
        <v>185</v>
      </c>
      <c r="E259" s="42">
        <v>0.2</v>
      </c>
      <c r="F259" s="42"/>
      <c r="G259" s="42">
        <v>8.25</v>
      </c>
      <c r="H259" s="38">
        <f t="shared" si="23"/>
        <v>1.6500000000000001</v>
      </c>
    </row>
    <row r="260" spans="1:8" x14ac:dyDescent="0.3">
      <c r="A260" s="42" t="s">
        <v>184</v>
      </c>
      <c r="B260" s="42" t="str">
        <f t="shared" si="24"/>
        <v>High Intensity DevelopmentNutrient Management Plan Low Risk Lawn</v>
      </c>
      <c r="C260" s="42" t="s">
        <v>202</v>
      </c>
      <c r="D260" s="42" t="s">
        <v>187</v>
      </c>
      <c r="E260" s="42">
        <v>0.06</v>
      </c>
      <c r="F260" s="42"/>
      <c r="G260" s="42">
        <v>8.25</v>
      </c>
      <c r="H260" s="38">
        <f t="shared" si="23"/>
        <v>0.495</v>
      </c>
    </row>
    <row r="261" spans="1:8" x14ac:dyDescent="0.3">
      <c r="A261" s="42" t="s">
        <v>184</v>
      </c>
      <c r="B261" s="42" t="str">
        <f t="shared" si="24"/>
        <v>High Intensity DevelopmentNutrient Management</v>
      </c>
      <c r="C261" s="42" t="s">
        <v>202</v>
      </c>
      <c r="D261" s="42" t="s">
        <v>65</v>
      </c>
      <c r="E261" s="42">
        <v>0.09</v>
      </c>
      <c r="F261" s="42"/>
      <c r="G261" s="42">
        <v>8.25</v>
      </c>
      <c r="H261" s="38">
        <f t="shared" si="23"/>
        <v>0.74249999999999994</v>
      </c>
    </row>
    <row r="262" spans="1:8" x14ac:dyDescent="0.3">
      <c r="A262" s="42" t="s">
        <v>27</v>
      </c>
      <c r="B262" s="42" t="str">
        <f t="shared" si="24"/>
        <v>Pasture/HayBarnyard Runoff Control</v>
      </c>
      <c r="C262" s="42" t="s">
        <v>13</v>
      </c>
      <c r="D262" s="42" t="s">
        <v>51</v>
      </c>
      <c r="E262" s="42">
        <v>0.2</v>
      </c>
      <c r="F262" s="42"/>
      <c r="G262" s="42">
        <v>6.5</v>
      </c>
      <c r="H262" s="38">
        <f>G262*$E2</f>
        <v>1.3</v>
      </c>
    </row>
    <row r="263" spans="1:8" x14ac:dyDescent="0.3">
      <c r="A263" s="42" t="s">
        <v>27</v>
      </c>
      <c r="B263" s="42" t="str">
        <f t="shared" si="24"/>
        <v>Pasture/HayConservation Tillage</v>
      </c>
      <c r="C263" s="42" t="s">
        <v>13</v>
      </c>
      <c r="D263" s="42" t="s">
        <v>54</v>
      </c>
      <c r="E263" s="42">
        <v>0.28999999999999998</v>
      </c>
      <c r="F263" s="42"/>
      <c r="G263" s="42">
        <v>6.5</v>
      </c>
      <c r="H263" s="38">
        <f>G263*$E3</f>
        <v>1.8849999999999998</v>
      </c>
    </row>
    <row r="264" spans="1:8" x14ac:dyDescent="0.3">
      <c r="A264" s="42" t="s">
        <v>27</v>
      </c>
      <c r="B264" s="42" t="str">
        <f t="shared" si="24"/>
        <v>Pasture/HayCover Crop</v>
      </c>
      <c r="C264" s="42" t="s">
        <v>13</v>
      </c>
      <c r="D264" s="42" t="s">
        <v>56</v>
      </c>
      <c r="E264" s="42">
        <v>0.28999999999999998</v>
      </c>
      <c r="F264" s="42"/>
      <c r="G264" s="42">
        <v>6.5</v>
      </c>
      <c r="H264" s="38">
        <f>G264*$E4</f>
        <v>1.8849999999999998</v>
      </c>
    </row>
    <row r="265" spans="1:8" x14ac:dyDescent="0.3">
      <c r="A265" s="42" t="s">
        <v>27</v>
      </c>
      <c r="B265" s="42" t="str">
        <f t="shared" si="24"/>
        <v>Pasture/HayDairy Precision Feeding</v>
      </c>
      <c r="C265" s="42" t="s">
        <v>13</v>
      </c>
      <c r="D265" s="42" t="s">
        <v>23</v>
      </c>
      <c r="E265" s="42"/>
      <c r="F265" s="42" t="s">
        <v>212</v>
      </c>
      <c r="G265" s="42">
        <v>6.5</v>
      </c>
      <c r="H265" s="38" t="s">
        <v>212</v>
      </c>
    </row>
    <row r="266" spans="1:8" x14ac:dyDescent="0.3">
      <c r="A266" s="42" t="s">
        <v>27</v>
      </c>
      <c r="B266" s="42" t="str">
        <f t="shared" si="24"/>
        <v>Pasture/HayRiparian Grass Buffer</v>
      </c>
      <c r="C266" s="42" t="s">
        <v>13</v>
      </c>
      <c r="D266" s="42" t="s">
        <v>60</v>
      </c>
      <c r="E266" s="42">
        <v>0.38</v>
      </c>
      <c r="F266" s="42"/>
      <c r="G266" s="42">
        <v>6.5</v>
      </c>
      <c r="H266" s="38">
        <f t="shared" ref="H266:H272" si="25">G266*$E6</f>
        <v>2.4700000000000002</v>
      </c>
    </row>
    <row r="267" spans="1:8" x14ac:dyDescent="0.3">
      <c r="A267" s="42" t="s">
        <v>27</v>
      </c>
      <c r="B267" s="42" t="str">
        <f t="shared" si="24"/>
        <v>Pasture/HayLoafing Lot Management</v>
      </c>
      <c r="C267" s="42" t="s">
        <v>13</v>
      </c>
      <c r="D267" s="42" t="s">
        <v>63</v>
      </c>
      <c r="E267" s="42">
        <v>0.2</v>
      </c>
      <c r="F267" s="42"/>
      <c r="G267" s="42">
        <v>6.5</v>
      </c>
      <c r="H267" s="38">
        <f t="shared" si="25"/>
        <v>1.3</v>
      </c>
    </row>
    <row r="268" spans="1:8" x14ac:dyDescent="0.3">
      <c r="A268" s="42" t="s">
        <v>27</v>
      </c>
      <c r="B268" s="42" t="str">
        <f t="shared" si="24"/>
        <v>Pasture/HayNutrient Management</v>
      </c>
      <c r="C268" s="42" t="s">
        <v>13</v>
      </c>
      <c r="D268" s="42" t="s">
        <v>65</v>
      </c>
      <c r="E268" s="42">
        <v>0.19</v>
      </c>
      <c r="F268" s="42"/>
      <c r="G268" s="42">
        <v>6.5</v>
      </c>
      <c r="H268" s="38">
        <f t="shared" si="25"/>
        <v>1.2350000000000001</v>
      </c>
    </row>
    <row r="269" spans="1:8" x14ac:dyDescent="0.3">
      <c r="A269" s="42" t="s">
        <v>27</v>
      </c>
      <c r="B269" s="42" t="str">
        <f t="shared" si="24"/>
        <v>Pasture/HayOff Stream Watering without Fencing</v>
      </c>
      <c r="C269" s="42" t="s">
        <v>13</v>
      </c>
      <c r="D269" s="42" t="s">
        <v>67</v>
      </c>
      <c r="E269" s="42">
        <v>0.05</v>
      </c>
      <c r="F269" s="42"/>
      <c r="G269" s="42">
        <v>6.5</v>
      </c>
      <c r="H269" s="38">
        <f t="shared" si="25"/>
        <v>0.32500000000000001</v>
      </c>
    </row>
    <row r="270" spans="1:8" x14ac:dyDescent="0.3">
      <c r="A270" s="42" t="s">
        <v>27</v>
      </c>
      <c r="B270" s="42" t="str">
        <f t="shared" si="24"/>
        <v>Pasture/HayPrecision Intensive Rotational/Prescribed Grazing</v>
      </c>
      <c r="C270" s="42" t="s">
        <v>13</v>
      </c>
      <c r="D270" s="42" t="s">
        <v>69</v>
      </c>
      <c r="E270" s="42">
        <v>0.1</v>
      </c>
      <c r="F270" s="42"/>
      <c r="G270" s="42">
        <v>6.5</v>
      </c>
      <c r="H270" s="38">
        <f t="shared" si="25"/>
        <v>0.65</v>
      </c>
    </row>
    <row r="271" spans="1:8" x14ac:dyDescent="0.3">
      <c r="A271" s="42" t="s">
        <v>27</v>
      </c>
      <c r="B271" s="42" t="str">
        <f t="shared" si="24"/>
        <v>Pasture/HayRiparian Forest Buffer</v>
      </c>
      <c r="C271" s="42" t="s">
        <v>13</v>
      </c>
      <c r="D271" s="42" t="s">
        <v>71</v>
      </c>
      <c r="E271" s="42">
        <v>0.54</v>
      </c>
      <c r="F271" s="42"/>
      <c r="G271" s="42">
        <v>6.5</v>
      </c>
      <c r="H271" s="38">
        <f t="shared" si="25"/>
        <v>3.5100000000000002</v>
      </c>
    </row>
    <row r="272" spans="1:8" x14ac:dyDescent="0.3">
      <c r="A272" s="42" t="s">
        <v>27</v>
      </c>
      <c r="B272" s="42" t="str">
        <f t="shared" si="24"/>
        <v>Pasture/HaySoil Conservation and Water Quality Plans</v>
      </c>
      <c r="C272" s="42" t="s">
        <v>13</v>
      </c>
      <c r="D272" s="42" t="s">
        <v>73</v>
      </c>
      <c r="E272" s="42">
        <v>0.08</v>
      </c>
      <c r="F272" s="42"/>
      <c r="G272" s="42">
        <v>6.5</v>
      </c>
      <c r="H272" s="38">
        <f t="shared" si="25"/>
        <v>0.52</v>
      </c>
    </row>
    <row r="273" spans="1:8" ht="19.2" customHeight="1" x14ac:dyDescent="0.3">
      <c r="A273" s="42" t="s">
        <v>27</v>
      </c>
      <c r="B273" s="42" t="str">
        <f t="shared" si="24"/>
        <v xml:space="preserve">Pasture/HayTree Planting </v>
      </c>
      <c r="C273" s="42" t="s">
        <v>13</v>
      </c>
      <c r="D273" s="42" t="s">
        <v>75</v>
      </c>
      <c r="E273" s="42"/>
      <c r="F273" s="42"/>
      <c r="G273" s="42">
        <v>6.5</v>
      </c>
      <c r="H273" s="38">
        <f>G273-$G403</f>
        <v>2.4000000000000004</v>
      </c>
    </row>
    <row r="274" spans="1:8" x14ac:dyDescent="0.3">
      <c r="A274" s="42" t="s">
        <v>27</v>
      </c>
      <c r="B274" s="42" t="str">
        <f t="shared" si="24"/>
        <v>Pasture/HayWaste Storage Facility</v>
      </c>
      <c r="C274" s="42" t="s">
        <v>13</v>
      </c>
      <c r="D274" s="42" t="s">
        <v>79</v>
      </c>
      <c r="E274" s="42">
        <v>0.19</v>
      </c>
      <c r="F274" s="42"/>
      <c r="G274" s="42">
        <v>6.5</v>
      </c>
      <c r="H274" s="38">
        <f t="shared" ref="H274:H281" si="26">G274*$E14</f>
        <v>1.2350000000000001</v>
      </c>
    </row>
    <row r="275" spans="1:8" x14ac:dyDescent="0.3">
      <c r="A275" s="42" t="s">
        <v>27</v>
      </c>
      <c r="B275" s="42" t="str">
        <f t="shared" si="24"/>
        <v>Pasture/HayWetland Enhancement</v>
      </c>
      <c r="C275" s="42" t="s">
        <v>13</v>
      </c>
      <c r="D275" s="42" t="s">
        <v>81</v>
      </c>
      <c r="E275" s="42">
        <v>0.17</v>
      </c>
      <c r="F275" s="42"/>
      <c r="G275" s="42">
        <v>6.5</v>
      </c>
      <c r="H275" s="38">
        <f t="shared" si="26"/>
        <v>1.105</v>
      </c>
    </row>
    <row r="276" spans="1:8" x14ac:dyDescent="0.3">
      <c r="A276" s="42" t="s">
        <v>27</v>
      </c>
      <c r="B276" s="42" t="str">
        <f t="shared" si="24"/>
        <v>Pasture/HayWetland Restoration/Creation</v>
      </c>
      <c r="C276" s="42" t="s">
        <v>13</v>
      </c>
      <c r="D276" s="42" t="s">
        <v>83</v>
      </c>
      <c r="E276" s="42">
        <v>0.42</v>
      </c>
      <c r="F276" s="42"/>
      <c r="G276" s="42">
        <v>6.5</v>
      </c>
      <c r="H276" s="38">
        <f t="shared" si="26"/>
        <v>2.73</v>
      </c>
    </row>
    <row r="277" spans="1:8" x14ac:dyDescent="0.3">
      <c r="A277" s="42" t="s">
        <v>85</v>
      </c>
      <c r="B277" s="42" t="str">
        <f t="shared" si="24"/>
        <v>Pasture/HayBioretention/raingardens - A/B soils, no underdrain</v>
      </c>
      <c r="C277" s="42" t="s">
        <v>13</v>
      </c>
      <c r="D277" s="42" t="s">
        <v>86</v>
      </c>
      <c r="E277" s="42">
        <v>0.8</v>
      </c>
      <c r="F277" s="42"/>
      <c r="G277" s="42">
        <v>6.5</v>
      </c>
      <c r="H277" s="38">
        <f t="shared" si="26"/>
        <v>5.2</v>
      </c>
    </row>
    <row r="278" spans="1:8" x14ac:dyDescent="0.3">
      <c r="A278" s="42" t="s">
        <v>85</v>
      </c>
      <c r="B278" s="42" t="str">
        <f t="shared" si="24"/>
        <v>Pasture/HayBioretention/raingardens - A/B soils, underdrain</v>
      </c>
      <c r="C278" s="42" t="s">
        <v>13</v>
      </c>
      <c r="D278" s="42" t="s">
        <v>88</v>
      </c>
      <c r="E278" s="42">
        <v>0.7</v>
      </c>
      <c r="F278" s="42"/>
      <c r="G278" s="42">
        <v>6.5</v>
      </c>
      <c r="H278" s="38">
        <f t="shared" si="26"/>
        <v>4.55</v>
      </c>
    </row>
    <row r="279" spans="1:8" x14ac:dyDescent="0.3">
      <c r="A279" s="42" t="s">
        <v>85</v>
      </c>
      <c r="B279" s="42" t="str">
        <f t="shared" si="24"/>
        <v>Pasture/HayBioretention/raingardens - C/D soils, underdrain</v>
      </c>
      <c r="C279" s="42" t="s">
        <v>13</v>
      </c>
      <c r="D279" s="42" t="s">
        <v>90</v>
      </c>
      <c r="E279" s="42">
        <v>0.25</v>
      </c>
      <c r="F279" s="42"/>
      <c r="G279" s="42">
        <v>6.5</v>
      </c>
      <c r="H279" s="38">
        <f t="shared" si="26"/>
        <v>1.625</v>
      </c>
    </row>
    <row r="280" spans="1:8" x14ac:dyDescent="0.3">
      <c r="A280" s="42" t="s">
        <v>85</v>
      </c>
      <c r="B280" s="42" t="str">
        <f t="shared" si="24"/>
        <v>Pasture/HayDisconnection of Rooftop Runoff</v>
      </c>
      <c r="C280" s="42" t="s">
        <v>13</v>
      </c>
      <c r="D280" s="42" t="s">
        <v>92</v>
      </c>
      <c r="E280" s="42">
        <v>0.7</v>
      </c>
      <c r="F280" s="42"/>
      <c r="G280" s="42">
        <v>6.5</v>
      </c>
      <c r="H280" s="38">
        <f t="shared" si="26"/>
        <v>4.55</v>
      </c>
    </row>
    <row r="281" spans="1:8" x14ac:dyDescent="0.3">
      <c r="A281" s="42" t="s">
        <v>85</v>
      </c>
      <c r="B281" s="42" t="str">
        <f t="shared" si="24"/>
        <v>Pasture/HayFilter strip/Vegetated Filter Strip/Grass Buffer</v>
      </c>
      <c r="C281" s="42" t="s">
        <v>13</v>
      </c>
      <c r="D281" s="42" t="s">
        <v>213</v>
      </c>
      <c r="E281" s="42">
        <v>0.38</v>
      </c>
      <c r="F281" s="42"/>
      <c r="G281" s="42">
        <v>6.5</v>
      </c>
      <c r="H281" s="38">
        <f t="shared" si="26"/>
        <v>2.4700000000000002</v>
      </c>
    </row>
    <row r="282" spans="1:8" x14ac:dyDescent="0.3">
      <c r="A282" s="42" t="s">
        <v>85</v>
      </c>
      <c r="B282" s="42" t="str">
        <f t="shared" si="24"/>
        <v>Pasture/HayForest Planting</v>
      </c>
      <c r="C282" s="42" t="s">
        <v>13</v>
      </c>
      <c r="D282" s="42" t="s">
        <v>96</v>
      </c>
      <c r="E282" s="42"/>
      <c r="F282" s="42"/>
      <c r="G282" s="42">
        <v>6.5</v>
      </c>
      <c r="H282" s="38">
        <f>G282-$G412</f>
        <v>2.4000000000000004</v>
      </c>
    </row>
    <row r="283" spans="1:8" x14ac:dyDescent="0.3">
      <c r="A283" s="42" t="s">
        <v>85</v>
      </c>
      <c r="B283" s="42" t="str">
        <f t="shared" si="24"/>
        <v>Pasture/HayVegetated Swale</v>
      </c>
      <c r="C283" s="42" t="s">
        <v>13</v>
      </c>
      <c r="D283" s="42" t="s">
        <v>98</v>
      </c>
      <c r="E283" s="42">
        <v>0.38</v>
      </c>
      <c r="F283" s="42"/>
      <c r="G283" s="42">
        <v>6.5</v>
      </c>
      <c r="H283" s="38">
        <f t="shared" ref="H283:H294" si="27">G283*$E23</f>
        <v>2.4700000000000002</v>
      </c>
    </row>
    <row r="284" spans="1:8" x14ac:dyDescent="0.3">
      <c r="A284" s="42" t="s">
        <v>85</v>
      </c>
      <c r="B284" s="42" t="str">
        <f t="shared" si="24"/>
        <v>Pasture/HayGrassed Waterway</v>
      </c>
      <c r="C284" s="42" t="s">
        <v>13</v>
      </c>
      <c r="D284" s="42" t="s">
        <v>100</v>
      </c>
      <c r="E284" s="42">
        <v>0.38</v>
      </c>
      <c r="F284" s="42"/>
      <c r="G284" s="42">
        <v>6.5</v>
      </c>
      <c r="H284" s="38">
        <f t="shared" si="27"/>
        <v>2.4700000000000002</v>
      </c>
    </row>
    <row r="285" spans="1:8" x14ac:dyDescent="0.3">
      <c r="A285" s="42" t="s">
        <v>85</v>
      </c>
      <c r="B285" s="42" t="str">
        <f t="shared" si="24"/>
        <v>Pasture/HayGreen roof system</v>
      </c>
      <c r="C285" s="42" t="s">
        <v>13</v>
      </c>
      <c r="D285" s="42" t="s">
        <v>102</v>
      </c>
      <c r="E285" s="42">
        <v>0.25</v>
      </c>
      <c r="F285" s="42"/>
      <c r="G285" s="42">
        <v>6.5</v>
      </c>
      <c r="H285" s="38">
        <f t="shared" si="27"/>
        <v>1.625</v>
      </c>
    </row>
    <row r="286" spans="1:8" x14ac:dyDescent="0.3">
      <c r="A286" s="42" t="s">
        <v>85</v>
      </c>
      <c r="B286" s="42" t="str">
        <f t="shared" si="24"/>
        <v>Pasture/HayImpervious Disconnection to amended soils</v>
      </c>
      <c r="C286" s="42" t="s">
        <v>13</v>
      </c>
      <c r="D286" s="42" t="s">
        <v>104</v>
      </c>
      <c r="E286" s="42">
        <v>0.12</v>
      </c>
      <c r="F286" s="42"/>
      <c r="G286" s="42">
        <v>6.5</v>
      </c>
      <c r="H286" s="38">
        <f t="shared" si="27"/>
        <v>0.78</v>
      </c>
    </row>
    <row r="287" spans="1:8" x14ac:dyDescent="0.3">
      <c r="A287" s="42" t="s">
        <v>85</v>
      </c>
      <c r="B287" s="42" t="str">
        <f t="shared" si="24"/>
        <v>Pasture/HayPermeable/Porous Pavement w/o Sand, Veg. - A/B soils, no underdrain</v>
      </c>
      <c r="C287" s="42" t="s">
        <v>13</v>
      </c>
      <c r="D287" s="42" t="s">
        <v>106</v>
      </c>
      <c r="E287" s="42">
        <v>0.8</v>
      </c>
      <c r="F287" s="42"/>
      <c r="G287" s="42">
        <v>6.5</v>
      </c>
      <c r="H287" s="38">
        <f t="shared" si="27"/>
        <v>5.2</v>
      </c>
    </row>
    <row r="288" spans="1:8" x14ac:dyDescent="0.3">
      <c r="A288" s="42" t="s">
        <v>85</v>
      </c>
      <c r="B288" s="42" t="str">
        <f t="shared" si="24"/>
        <v>Pasture/HayPermeable/Porous Pavement w/o Sand, Veg. - A/B soils, underdrain</v>
      </c>
      <c r="C288" s="42" t="s">
        <v>13</v>
      </c>
      <c r="D288" s="42" t="s">
        <v>108</v>
      </c>
      <c r="E288" s="42">
        <v>0.45</v>
      </c>
      <c r="F288" s="42"/>
      <c r="G288" s="42">
        <v>6.5</v>
      </c>
      <c r="H288" s="38">
        <f t="shared" si="27"/>
        <v>2.9250000000000003</v>
      </c>
    </row>
    <row r="289" spans="1:8" x14ac:dyDescent="0.3">
      <c r="A289" s="42" t="s">
        <v>85</v>
      </c>
      <c r="B289" s="42" t="str">
        <f t="shared" si="24"/>
        <v>Pasture/HayPermeable/Porous Pavement w/o Sand, Veg. - C/D soils, underdrain</v>
      </c>
      <c r="C289" s="42" t="s">
        <v>13</v>
      </c>
      <c r="D289" s="42" t="s">
        <v>110</v>
      </c>
      <c r="E289" s="42">
        <v>0.1</v>
      </c>
      <c r="F289" s="42"/>
      <c r="G289" s="42">
        <v>6.5</v>
      </c>
      <c r="H289" s="38">
        <f t="shared" si="27"/>
        <v>0.65</v>
      </c>
    </row>
    <row r="290" spans="1:8" x14ac:dyDescent="0.3">
      <c r="A290" s="42" t="s">
        <v>85</v>
      </c>
      <c r="B290" s="42" t="str">
        <f t="shared" si="24"/>
        <v>Pasture/HayPermeable/Porous Pavement w/Sand, Veg. - A/B soils, no underdrain</v>
      </c>
      <c r="C290" s="42" t="s">
        <v>13</v>
      </c>
      <c r="D290" s="42" t="s">
        <v>112</v>
      </c>
      <c r="E290" s="42">
        <v>0.8</v>
      </c>
      <c r="F290" s="42"/>
      <c r="G290" s="42">
        <v>6.5</v>
      </c>
      <c r="H290" s="38">
        <f t="shared" si="27"/>
        <v>5.2</v>
      </c>
    </row>
    <row r="291" spans="1:8" x14ac:dyDescent="0.3">
      <c r="A291" s="42" t="s">
        <v>85</v>
      </c>
      <c r="B291" s="42" t="str">
        <f t="shared" si="24"/>
        <v>Pasture/HayPermeable/Porous Pavement w/Sand, Veg. - A/B soils, underdrain</v>
      </c>
      <c r="C291" s="42" t="s">
        <v>13</v>
      </c>
      <c r="D291" s="42" t="s">
        <v>114</v>
      </c>
      <c r="E291" s="42">
        <v>0.7</v>
      </c>
      <c r="F291" s="42"/>
      <c r="G291" s="42">
        <v>6.5</v>
      </c>
      <c r="H291" s="38">
        <f t="shared" si="27"/>
        <v>4.55</v>
      </c>
    </row>
    <row r="292" spans="1:8" x14ac:dyDescent="0.3">
      <c r="A292" s="42" t="s">
        <v>85</v>
      </c>
      <c r="B292" s="42" t="str">
        <f t="shared" si="24"/>
        <v>Pasture/HayPermeable/Porous Pavement w/Sand, Veg. - C/D soils, underdrain</v>
      </c>
      <c r="C292" s="42" t="s">
        <v>13</v>
      </c>
      <c r="D292" s="42" t="s">
        <v>116</v>
      </c>
      <c r="E292" s="42">
        <v>0.2</v>
      </c>
      <c r="F292" s="42"/>
      <c r="G292" s="42">
        <v>6.5</v>
      </c>
      <c r="H292" s="38">
        <f t="shared" si="27"/>
        <v>1.3</v>
      </c>
    </row>
    <row r="293" spans="1:8" x14ac:dyDescent="0.3">
      <c r="A293" s="42" t="s">
        <v>85</v>
      </c>
      <c r="B293" s="42" t="str">
        <f t="shared" si="24"/>
        <v>Pasture/HayPlanter boxes/Stormwater Planters</v>
      </c>
      <c r="C293" s="42" t="s">
        <v>13</v>
      </c>
      <c r="D293" s="42" t="s">
        <v>118</v>
      </c>
      <c r="E293" s="42">
        <v>0.7</v>
      </c>
      <c r="F293" s="42"/>
      <c r="G293" s="42">
        <v>6.5</v>
      </c>
      <c r="H293" s="38">
        <f t="shared" si="27"/>
        <v>4.55</v>
      </c>
    </row>
    <row r="294" spans="1:8" x14ac:dyDescent="0.3">
      <c r="A294" s="42" t="s">
        <v>85</v>
      </c>
      <c r="B294" s="42" t="str">
        <f t="shared" si="24"/>
        <v>Pasture/HayRain Barrels and Cisterns</v>
      </c>
      <c r="C294" s="42" t="s">
        <v>13</v>
      </c>
      <c r="D294" s="42" t="s">
        <v>120</v>
      </c>
      <c r="E294" s="42">
        <v>0.7</v>
      </c>
      <c r="F294" s="42"/>
      <c r="G294" s="42">
        <v>6.5</v>
      </c>
      <c r="H294" s="38">
        <f t="shared" si="27"/>
        <v>4.55</v>
      </c>
    </row>
    <row r="295" spans="1:8" x14ac:dyDescent="0.3">
      <c r="A295" s="42" t="s">
        <v>85</v>
      </c>
      <c r="B295" s="42" t="str">
        <f t="shared" si="24"/>
        <v>Pasture/HayTree Planting</v>
      </c>
      <c r="C295" s="42" t="s">
        <v>13</v>
      </c>
      <c r="D295" s="42" t="s">
        <v>122</v>
      </c>
      <c r="E295" s="42"/>
      <c r="F295" s="42"/>
      <c r="G295" s="42">
        <v>6.5</v>
      </c>
      <c r="H295" s="38">
        <f>G295-$G425</f>
        <v>2.4000000000000004</v>
      </c>
    </row>
    <row r="296" spans="1:8" x14ac:dyDescent="0.3">
      <c r="A296" s="42" t="s">
        <v>85</v>
      </c>
      <c r="B296" s="42" t="str">
        <f t="shared" si="24"/>
        <v>Pasture/HayVegetated Open Channels</v>
      </c>
      <c r="C296" s="42" t="s">
        <v>13</v>
      </c>
      <c r="D296" s="42" t="s">
        <v>124</v>
      </c>
      <c r="E296" s="42">
        <v>0.45</v>
      </c>
      <c r="F296" s="42"/>
      <c r="G296" s="42">
        <v>6.5</v>
      </c>
      <c r="H296" s="38">
        <f t="shared" ref="H296:H313" si="28">G296*$E36</f>
        <v>2.9250000000000003</v>
      </c>
    </row>
    <row r="297" spans="1:8" x14ac:dyDescent="0.3">
      <c r="A297" s="42" t="s">
        <v>126</v>
      </c>
      <c r="B297" s="42" t="str">
        <f t="shared" si="24"/>
        <v>Pasture/HayBioswale</v>
      </c>
      <c r="C297" s="42" t="s">
        <v>13</v>
      </c>
      <c r="D297" s="42" t="s">
        <v>127</v>
      </c>
      <c r="E297" s="42">
        <v>0.7</v>
      </c>
      <c r="F297" s="42"/>
      <c r="G297" s="42">
        <v>6.5</v>
      </c>
      <c r="H297" s="38">
        <f t="shared" si="28"/>
        <v>4.55</v>
      </c>
    </row>
    <row r="298" spans="1:8" x14ac:dyDescent="0.3">
      <c r="A298" s="42" t="s">
        <v>126</v>
      </c>
      <c r="B298" s="42" t="str">
        <f t="shared" si="24"/>
        <v>Pasture/HayTerrace/Diversion Terrace</v>
      </c>
      <c r="C298" s="42" t="s">
        <v>13</v>
      </c>
      <c r="D298" s="42" t="s">
        <v>129</v>
      </c>
      <c r="E298" s="42">
        <v>0.1</v>
      </c>
      <c r="F298" s="42"/>
      <c r="G298" s="42">
        <v>6.5</v>
      </c>
      <c r="H298" s="38">
        <f t="shared" si="28"/>
        <v>0.65</v>
      </c>
    </row>
    <row r="299" spans="1:8" x14ac:dyDescent="0.3">
      <c r="A299" s="42" t="s">
        <v>131</v>
      </c>
      <c r="B299" s="42" t="str">
        <f t="shared" si="24"/>
        <v>Pasture/HayFilter Strip Runoff Reduction</v>
      </c>
      <c r="C299" s="42" t="s">
        <v>13</v>
      </c>
      <c r="D299" s="42" t="s">
        <v>132</v>
      </c>
      <c r="E299" s="42">
        <v>0.2</v>
      </c>
      <c r="F299" s="42"/>
      <c r="G299" s="42">
        <v>6.5</v>
      </c>
      <c r="H299" s="38">
        <f t="shared" si="28"/>
        <v>1.3</v>
      </c>
    </row>
    <row r="300" spans="1:8" x14ac:dyDescent="0.3">
      <c r="A300" s="42" t="s">
        <v>131</v>
      </c>
      <c r="B300" s="42" t="str">
        <f t="shared" si="24"/>
        <v>Pasture/HayFiltering Practices/Underground Sand Filter</v>
      </c>
      <c r="C300" s="42" t="s">
        <v>13</v>
      </c>
      <c r="D300" s="42" t="s">
        <v>134</v>
      </c>
      <c r="E300" s="42">
        <v>0.4</v>
      </c>
      <c r="F300" s="42"/>
      <c r="G300" s="42">
        <v>6.5</v>
      </c>
      <c r="H300" s="38">
        <f t="shared" si="28"/>
        <v>2.6</v>
      </c>
    </row>
    <row r="301" spans="1:8" x14ac:dyDescent="0.3">
      <c r="A301" s="42" t="s">
        <v>136</v>
      </c>
      <c r="B301" s="42" t="str">
        <f t="shared" si="24"/>
        <v>Pasture/HayDry Well</v>
      </c>
      <c r="C301" s="42" t="s">
        <v>13</v>
      </c>
      <c r="D301" s="42" t="s">
        <v>137</v>
      </c>
      <c r="E301" s="42">
        <v>0.85</v>
      </c>
      <c r="F301" s="42"/>
      <c r="G301" s="42">
        <v>6.5</v>
      </c>
      <c r="H301" s="38">
        <f t="shared" si="28"/>
        <v>5.5249999999999995</v>
      </c>
    </row>
    <row r="302" spans="1:8" x14ac:dyDescent="0.3">
      <c r="A302" s="42" t="s">
        <v>136</v>
      </c>
      <c r="B302" s="42" t="str">
        <f t="shared" si="24"/>
        <v>Pasture/Hayinfiltration Basin</v>
      </c>
      <c r="C302" s="42" t="s">
        <v>13</v>
      </c>
      <c r="D302" s="42" t="s">
        <v>139</v>
      </c>
      <c r="E302" s="42">
        <v>0.85</v>
      </c>
      <c r="F302" s="42"/>
      <c r="G302" s="42">
        <v>6.5</v>
      </c>
      <c r="H302" s="38">
        <f t="shared" si="28"/>
        <v>5.5249999999999995</v>
      </c>
    </row>
    <row r="303" spans="1:8" x14ac:dyDescent="0.3">
      <c r="A303" s="42" t="s">
        <v>136</v>
      </c>
      <c r="B303" s="42" t="str">
        <f t="shared" si="24"/>
        <v>Pasture/HayInfiltration Practices w/o Sand, Veg. - A/B soils, no underdrain</v>
      </c>
      <c r="C303" s="42" t="s">
        <v>13</v>
      </c>
      <c r="D303" s="42" t="s">
        <v>141</v>
      </c>
      <c r="E303" s="42">
        <v>0.8</v>
      </c>
      <c r="F303" s="42"/>
      <c r="G303" s="42">
        <v>6.5</v>
      </c>
      <c r="H303" s="38">
        <f t="shared" si="28"/>
        <v>5.2</v>
      </c>
    </row>
    <row r="304" spans="1:8" x14ac:dyDescent="0.3">
      <c r="A304" s="42" t="s">
        <v>136</v>
      </c>
      <c r="B304" s="42" t="str">
        <f t="shared" si="24"/>
        <v>Pasture/HayInfiltration Trench</v>
      </c>
      <c r="C304" s="42" t="s">
        <v>13</v>
      </c>
      <c r="D304" s="42" t="s">
        <v>143</v>
      </c>
      <c r="E304" s="42">
        <v>0.85</v>
      </c>
      <c r="F304" s="42"/>
      <c r="G304" s="42">
        <v>6.5</v>
      </c>
      <c r="H304" s="38">
        <f t="shared" si="28"/>
        <v>5.5249999999999995</v>
      </c>
    </row>
    <row r="305" spans="1:8" x14ac:dyDescent="0.3">
      <c r="A305" s="42" t="s">
        <v>136</v>
      </c>
      <c r="B305" s="42" t="str">
        <f t="shared" si="24"/>
        <v>Pasture/HaySubsurface Drain</v>
      </c>
      <c r="C305" s="42" t="s">
        <v>13</v>
      </c>
      <c r="D305" s="42" t="s">
        <v>145</v>
      </c>
      <c r="E305" s="42">
        <v>0.85</v>
      </c>
      <c r="F305" s="42"/>
      <c r="G305" s="42">
        <v>6.5</v>
      </c>
      <c r="H305" s="38">
        <f t="shared" si="28"/>
        <v>5.5249999999999995</v>
      </c>
    </row>
    <row r="306" spans="1:8" x14ac:dyDescent="0.3">
      <c r="A306" s="42" t="s">
        <v>136</v>
      </c>
      <c r="B306" s="42" t="str">
        <f t="shared" si="24"/>
        <v>Pasture/HayUnderground infiltration system</v>
      </c>
      <c r="C306" s="42" t="s">
        <v>13</v>
      </c>
      <c r="D306" s="42" t="s">
        <v>147</v>
      </c>
      <c r="E306" s="42">
        <v>0.85</v>
      </c>
      <c r="F306" s="42"/>
      <c r="G306" s="42">
        <v>6.5</v>
      </c>
      <c r="H306" s="38">
        <f t="shared" si="28"/>
        <v>5.5249999999999995</v>
      </c>
    </row>
    <row r="307" spans="1:8" x14ac:dyDescent="0.3">
      <c r="A307" s="42" t="s">
        <v>149</v>
      </c>
      <c r="B307" s="42" t="str">
        <f t="shared" si="24"/>
        <v>Pasture/HayDry Extended Detention Ponds</v>
      </c>
      <c r="C307" s="42" t="s">
        <v>13</v>
      </c>
      <c r="D307" s="42" t="s">
        <v>150</v>
      </c>
      <c r="E307" s="42">
        <v>0.2</v>
      </c>
      <c r="F307" s="42"/>
      <c r="G307" s="42">
        <v>6.5</v>
      </c>
      <c r="H307" s="38">
        <f t="shared" si="28"/>
        <v>1.3</v>
      </c>
    </row>
    <row r="308" spans="1:8" x14ac:dyDescent="0.3">
      <c r="A308" s="42" t="s">
        <v>149</v>
      </c>
      <c r="B308" s="42" t="str">
        <f t="shared" si="24"/>
        <v>Pasture/HayWet Extended Detention Pond</v>
      </c>
      <c r="C308" s="42" t="s">
        <v>13</v>
      </c>
      <c r="D308" s="42" t="s">
        <v>152</v>
      </c>
      <c r="E308" s="42">
        <v>0.2</v>
      </c>
      <c r="F308" s="42"/>
      <c r="G308" s="42">
        <v>6.5</v>
      </c>
      <c r="H308" s="38">
        <f t="shared" si="28"/>
        <v>1.3</v>
      </c>
    </row>
    <row r="309" spans="1:8" x14ac:dyDescent="0.3">
      <c r="A309" s="42" t="s">
        <v>149</v>
      </c>
      <c r="B309" s="42" t="str">
        <f t="shared" si="24"/>
        <v>Pasture/HaySediment Basin</v>
      </c>
      <c r="C309" s="42" t="s">
        <v>13</v>
      </c>
      <c r="D309" s="42" t="s">
        <v>153</v>
      </c>
      <c r="E309" s="42">
        <v>0.05</v>
      </c>
      <c r="F309" s="42"/>
      <c r="G309" s="42">
        <v>6.5</v>
      </c>
      <c r="H309" s="38">
        <f t="shared" si="28"/>
        <v>0.32500000000000001</v>
      </c>
    </row>
    <row r="310" spans="1:8" x14ac:dyDescent="0.3">
      <c r="A310" s="42" t="s">
        <v>149</v>
      </c>
      <c r="B310" s="42" t="str">
        <f t="shared" si="24"/>
        <v>Pasture/HayStormwater Ponds</v>
      </c>
      <c r="C310" s="42" t="s">
        <v>13</v>
      </c>
      <c r="D310" s="42" t="s">
        <v>149</v>
      </c>
      <c r="E310" s="42">
        <v>0.2</v>
      </c>
      <c r="F310" s="42"/>
      <c r="G310" s="42">
        <v>6.5</v>
      </c>
      <c r="H310" s="38">
        <f t="shared" si="28"/>
        <v>1.3</v>
      </c>
    </row>
    <row r="311" spans="1:8" x14ac:dyDescent="0.3">
      <c r="A311" s="42" t="s">
        <v>156</v>
      </c>
      <c r="B311" s="42" t="str">
        <f t="shared" si="24"/>
        <v>Pasture/HayConstructed Wetland/Stormwater Wetland</v>
      </c>
      <c r="C311" s="42" t="s">
        <v>13</v>
      </c>
      <c r="D311" s="42" t="s">
        <v>157</v>
      </c>
      <c r="E311" s="42">
        <v>0.2</v>
      </c>
      <c r="F311" s="42"/>
      <c r="G311" s="42">
        <v>6.5</v>
      </c>
      <c r="H311" s="38">
        <f t="shared" si="28"/>
        <v>1.3</v>
      </c>
    </row>
    <row r="312" spans="1:8" x14ac:dyDescent="0.3">
      <c r="A312" s="42" t="s">
        <v>156</v>
      </c>
      <c r="B312" s="42" t="str">
        <f t="shared" si="24"/>
        <v>Pasture/HayWetland Creation, Shallow Wetland/Pond/Wetland System/Pocket Wetland</v>
      </c>
      <c r="C312" s="42" t="s">
        <v>13</v>
      </c>
      <c r="D312" s="42" t="s">
        <v>159</v>
      </c>
      <c r="E312" s="42">
        <v>0.2</v>
      </c>
      <c r="F312" s="42"/>
      <c r="G312" s="42">
        <v>6.5</v>
      </c>
      <c r="H312" s="38">
        <f t="shared" si="28"/>
        <v>1.3</v>
      </c>
    </row>
    <row r="313" spans="1:8" x14ac:dyDescent="0.3">
      <c r="A313" s="42" t="s">
        <v>160</v>
      </c>
      <c r="B313" s="42" t="str">
        <f t="shared" si="24"/>
        <v xml:space="preserve">Pasture/HayRiparian Forest Buffer </v>
      </c>
      <c r="C313" s="42" t="s">
        <v>13</v>
      </c>
      <c r="D313" s="42" t="s">
        <v>161</v>
      </c>
      <c r="E313" s="42">
        <v>0.54</v>
      </c>
      <c r="F313" s="42"/>
      <c r="G313" s="42">
        <v>6.5</v>
      </c>
      <c r="H313" s="38">
        <f t="shared" si="28"/>
        <v>3.5100000000000002</v>
      </c>
    </row>
    <row r="314" spans="1:8" x14ac:dyDescent="0.3">
      <c r="A314" s="42" t="s">
        <v>160</v>
      </c>
      <c r="B314" s="42" t="str">
        <f t="shared" si="24"/>
        <v>Pasture/HayStream Restoration (feet)</v>
      </c>
      <c r="C314" s="42" t="s">
        <v>13</v>
      </c>
      <c r="D314" s="42" t="s">
        <v>163</v>
      </c>
      <c r="E314" s="42"/>
      <c r="F314" s="42">
        <v>7.4999999999999997E-2</v>
      </c>
      <c r="G314" s="42">
        <v>6.5</v>
      </c>
      <c r="H314" s="38">
        <v>7.4999999999999997E-2</v>
      </c>
    </row>
    <row r="315" spans="1:8" x14ac:dyDescent="0.3">
      <c r="A315" s="42" t="s">
        <v>160</v>
      </c>
      <c r="B315" s="42" t="str">
        <f t="shared" si="24"/>
        <v>Pasture/HayWetland Rehabilitation</v>
      </c>
      <c r="C315" s="42" t="s">
        <v>13</v>
      </c>
      <c r="D315" s="42" t="s">
        <v>165</v>
      </c>
      <c r="E315" s="42">
        <v>0.42</v>
      </c>
      <c r="F315" s="42"/>
      <c r="G315" s="42">
        <v>6.5</v>
      </c>
      <c r="H315" s="38">
        <f t="shared" ref="H315:H326" si="29">G315*$E55</f>
        <v>2.73</v>
      </c>
    </row>
    <row r="316" spans="1:8" x14ac:dyDescent="0.3">
      <c r="A316" s="42" t="s">
        <v>167</v>
      </c>
      <c r="B316" s="42" t="str">
        <f t="shared" si="24"/>
        <v>Pasture/HayVacuum/Advanced Sweeping Technology - 1 pass/12 weeks</v>
      </c>
      <c r="C316" s="42" t="s">
        <v>13</v>
      </c>
      <c r="D316" s="42" t="s">
        <v>168</v>
      </c>
      <c r="E316" s="42">
        <v>0</v>
      </c>
      <c r="F316" s="42"/>
      <c r="G316" s="42">
        <v>6.5</v>
      </c>
      <c r="H316" s="38">
        <f t="shared" si="29"/>
        <v>0</v>
      </c>
    </row>
    <row r="317" spans="1:8" x14ac:dyDescent="0.3">
      <c r="A317" s="42" t="s">
        <v>167</v>
      </c>
      <c r="B317" s="42" t="str">
        <f t="shared" si="24"/>
        <v>Pasture/HayVacuum/Advanced Sweeping Technology - 1 pass/2 weeks</v>
      </c>
      <c r="C317" s="42" t="s">
        <v>13</v>
      </c>
      <c r="D317" s="42" t="s">
        <v>170</v>
      </c>
      <c r="E317" s="42">
        <v>0.02</v>
      </c>
      <c r="F317" s="42"/>
      <c r="G317" s="42">
        <v>6.5</v>
      </c>
      <c r="H317" s="38">
        <f t="shared" si="29"/>
        <v>0.13</v>
      </c>
    </row>
    <row r="318" spans="1:8" x14ac:dyDescent="0.3">
      <c r="A318" s="42" t="s">
        <v>167</v>
      </c>
      <c r="B318" s="42" t="str">
        <f t="shared" ref="B318:B380" si="30">C318&amp;D318</f>
        <v>Pasture/HayVacuum/Advanced Sweeping Technology - 1 pass/4 weeks</v>
      </c>
      <c r="C318" s="42" t="s">
        <v>13</v>
      </c>
      <c r="D318" s="42" t="s">
        <v>172</v>
      </c>
      <c r="E318" s="42">
        <v>0.01</v>
      </c>
      <c r="F318" s="42"/>
      <c r="G318" s="42">
        <v>6.5</v>
      </c>
      <c r="H318" s="38">
        <f t="shared" si="29"/>
        <v>6.5000000000000002E-2</v>
      </c>
    </row>
    <row r="319" spans="1:8" x14ac:dyDescent="0.3">
      <c r="A319" s="42" t="s">
        <v>167</v>
      </c>
      <c r="B319" s="42" t="str">
        <f t="shared" si="30"/>
        <v>Pasture/HayVacuum/Advanced Sweeping Technology - 1 pass/8 weeks</v>
      </c>
      <c r="C319" s="42" t="s">
        <v>13</v>
      </c>
      <c r="D319" s="42" t="s">
        <v>174</v>
      </c>
      <c r="E319" s="42">
        <v>0.01</v>
      </c>
      <c r="F319" s="42"/>
      <c r="G319" s="42">
        <v>6.5</v>
      </c>
      <c r="H319" s="38">
        <f t="shared" si="29"/>
        <v>6.5000000000000002E-2</v>
      </c>
    </row>
    <row r="320" spans="1:8" x14ac:dyDescent="0.3">
      <c r="A320" s="42" t="s">
        <v>167</v>
      </c>
      <c r="B320" s="42" t="str">
        <f t="shared" si="30"/>
        <v>Pasture/HayVacuum/Advanced Sweeping Technology - 1 pass/week</v>
      </c>
      <c r="C320" s="42" t="s">
        <v>13</v>
      </c>
      <c r="D320" s="42" t="s">
        <v>176</v>
      </c>
      <c r="E320" s="42">
        <v>0.03</v>
      </c>
      <c r="F320" s="42"/>
      <c r="G320" s="42">
        <v>6.5</v>
      </c>
      <c r="H320" s="38">
        <f t="shared" si="29"/>
        <v>0.19500000000000001</v>
      </c>
    </row>
    <row r="321" spans="1:8" x14ac:dyDescent="0.3">
      <c r="A321" s="42" t="s">
        <v>167</v>
      </c>
      <c r="B321" s="42" t="str">
        <f t="shared" si="30"/>
        <v>Pasture/HayVacuum/Advanced Sweeping Technology - 2 pass/week</v>
      </c>
      <c r="C321" s="42" t="s">
        <v>13</v>
      </c>
      <c r="D321" s="42" t="s">
        <v>178</v>
      </c>
      <c r="E321" s="42">
        <v>0.04</v>
      </c>
      <c r="F321" s="42"/>
      <c r="G321" s="42">
        <v>6.5</v>
      </c>
      <c r="H321" s="38">
        <f t="shared" si="29"/>
        <v>0.26</v>
      </c>
    </row>
    <row r="322" spans="1:8" x14ac:dyDescent="0.3">
      <c r="A322" s="42" t="s">
        <v>167</v>
      </c>
      <c r="B322" s="42" t="str">
        <f t="shared" si="30"/>
        <v>Pasture/HayVacuum/Advanced Sweeping Technology - fall 1 pass/1-2 weeks else monthly</v>
      </c>
      <c r="C322" s="42" t="s">
        <v>13</v>
      </c>
      <c r="D322" s="42" t="s">
        <v>180</v>
      </c>
      <c r="E322" s="42">
        <v>0.02</v>
      </c>
      <c r="F322" s="42"/>
      <c r="G322" s="42">
        <v>6.5</v>
      </c>
      <c r="H322" s="38">
        <f t="shared" si="29"/>
        <v>0.13</v>
      </c>
    </row>
    <row r="323" spans="1:8" x14ac:dyDescent="0.3">
      <c r="A323" s="42" t="s">
        <v>167</v>
      </c>
      <c r="B323" s="42" t="str">
        <f t="shared" si="30"/>
        <v>Pasture/HayVacuum/Advanced Sweeping Technology - spring 1 pass/1-2 weeks else monthly</v>
      </c>
      <c r="C323" s="42" t="s">
        <v>13</v>
      </c>
      <c r="D323" s="42" t="s">
        <v>182</v>
      </c>
      <c r="E323" s="42">
        <v>0.01</v>
      </c>
      <c r="F323" s="42"/>
      <c r="G323" s="42">
        <v>6.5</v>
      </c>
      <c r="H323" s="38">
        <f t="shared" si="29"/>
        <v>6.5000000000000002E-2</v>
      </c>
    </row>
    <row r="324" spans="1:8" x14ac:dyDescent="0.3">
      <c r="A324" s="42" t="s">
        <v>184</v>
      </c>
      <c r="B324" s="42" t="str">
        <f t="shared" si="30"/>
        <v>Pasture/HayNutrient Management Plan High Risk Lawn</v>
      </c>
      <c r="C324" s="42" t="s">
        <v>13</v>
      </c>
      <c r="D324" s="42" t="s">
        <v>185</v>
      </c>
      <c r="E324" s="42">
        <v>0.2</v>
      </c>
      <c r="F324" s="42"/>
      <c r="G324" s="42">
        <v>6.5</v>
      </c>
      <c r="H324" s="38">
        <f t="shared" si="29"/>
        <v>1.3</v>
      </c>
    </row>
    <row r="325" spans="1:8" x14ac:dyDescent="0.3">
      <c r="A325" s="42" t="s">
        <v>184</v>
      </c>
      <c r="B325" s="42" t="str">
        <f t="shared" si="30"/>
        <v>Pasture/HayNutrient Management Plan Low Risk Lawn</v>
      </c>
      <c r="C325" s="42" t="s">
        <v>13</v>
      </c>
      <c r="D325" s="42" t="s">
        <v>187</v>
      </c>
      <c r="E325" s="42">
        <v>0.06</v>
      </c>
      <c r="F325" s="42"/>
      <c r="G325" s="42">
        <v>6.5</v>
      </c>
      <c r="H325" s="38">
        <f t="shared" si="29"/>
        <v>0.39</v>
      </c>
    </row>
    <row r="326" spans="1:8" x14ac:dyDescent="0.3">
      <c r="A326" s="42" t="s">
        <v>184</v>
      </c>
      <c r="B326" s="42" t="str">
        <f t="shared" si="30"/>
        <v>Pasture/HayNutrient Management</v>
      </c>
      <c r="C326" s="42" t="s">
        <v>13</v>
      </c>
      <c r="D326" s="42" t="s">
        <v>65</v>
      </c>
      <c r="E326" s="42">
        <v>0.09</v>
      </c>
      <c r="F326" s="42"/>
      <c r="G326" s="42">
        <v>6.5</v>
      </c>
      <c r="H326" s="38">
        <f t="shared" si="29"/>
        <v>0.58499999999999996</v>
      </c>
    </row>
    <row r="327" spans="1:8" x14ac:dyDescent="0.3">
      <c r="A327" s="42" t="s">
        <v>27</v>
      </c>
      <c r="B327" s="42" t="str">
        <f t="shared" si="30"/>
        <v>Cultivated CropsBarnyard Runoff Control</v>
      </c>
      <c r="C327" s="42" t="s">
        <v>14</v>
      </c>
      <c r="D327" s="42" t="s">
        <v>51</v>
      </c>
      <c r="E327" s="42">
        <v>0.2</v>
      </c>
      <c r="F327" s="42"/>
      <c r="G327" s="42">
        <v>16.68</v>
      </c>
      <c r="H327" s="38">
        <f>G327*$E2</f>
        <v>3.3360000000000003</v>
      </c>
    </row>
    <row r="328" spans="1:8" x14ac:dyDescent="0.3">
      <c r="A328" s="42" t="s">
        <v>27</v>
      </c>
      <c r="B328" s="42" t="str">
        <f t="shared" si="30"/>
        <v>Cultivated CropsConservation Tillage</v>
      </c>
      <c r="C328" s="42" t="s">
        <v>14</v>
      </c>
      <c r="D328" s="42" t="s">
        <v>54</v>
      </c>
      <c r="E328" s="42">
        <v>0.28999999999999998</v>
      </c>
      <c r="F328" s="42"/>
      <c r="G328" s="42">
        <v>16.68</v>
      </c>
      <c r="H328" s="38">
        <f>G328*$E3</f>
        <v>4.8371999999999993</v>
      </c>
    </row>
    <row r="329" spans="1:8" x14ac:dyDescent="0.3">
      <c r="A329" s="42" t="s">
        <v>27</v>
      </c>
      <c r="B329" s="42" t="str">
        <f t="shared" si="30"/>
        <v>Cultivated CropsCover Crop</v>
      </c>
      <c r="C329" s="42" t="s">
        <v>14</v>
      </c>
      <c r="D329" s="42" t="s">
        <v>56</v>
      </c>
      <c r="E329" s="42">
        <v>0.28999999999999998</v>
      </c>
      <c r="F329" s="42"/>
      <c r="G329" s="42">
        <v>16.68</v>
      </c>
      <c r="H329" s="38">
        <f>G329*$E4</f>
        <v>4.8371999999999993</v>
      </c>
    </row>
    <row r="330" spans="1:8" x14ac:dyDescent="0.3">
      <c r="A330" s="42" t="s">
        <v>27</v>
      </c>
      <c r="B330" s="42" t="str">
        <f t="shared" si="30"/>
        <v>Cultivated CropsDairy Precision Feeding</v>
      </c>
      <c r="C330" s="42" t="s">
        <v>14</v>
      </c>
      <c r="D330" s="42" t="s">
        <v>23</v>
      </c>
      <c r="E330" s="42"/>
      <c r="F330" s="42" t="s">
        <v>212</v>
      </c>
      <c r="G330" s="42">
        <v>16.68</v>
      </c>
      <c r="H330" s="38" t="s">
        <v>212</v>
      </c>
    </row>
    <row r="331" spans="1:8" x14ac:dyDescent="0.3">
      <c r="A331" s="42" t="s">
        <v>27</v>
      </c>
      <c r="B331" s="42" t="str">
        <f t="shared" si="30"/>
        <v>Cultivated CropsRiparian Grass Buffer</v>
      </c>
      <c r="C331" s="42" t="s">
        <v>14</v>
      </c>
      <c r="D331" s="42" t="s">
        <v>60</v>
      </c>
      <c r="E331" s="42">
        <v>0.38</v>
      </c>
      <c r="F331" s="42"/>
      <c r="G331" s="42">
        <v>16.68</v>
      </c>
      <c r="H331" s="38">
        <f t="shared" ref="H331:H337" si="31">G331*$E6</f>
        <v>6.3384</v>
      </c>
    </row>
    <row r="332" spans="1:8" x14ac:dyDescent="0.3">
      <c r="A332" s="42" t="s">
        <v>27</v>
      </c>
      <c r="B332" s="42" t="str">
        <f t="shared" si="30"/>
        <v>Cultivated CropsLoafing Lot Management</v>
      </c>
      <c r="C332" s="42" t="s">
        <v>14</v>
      </c>
      <c r="D332" s="42" t="s">
        <v>63</v>
      </c>
      <c r="E332" s="42">
        <v>0.2</v>
      </c>
      <c r="F332" s="42"/>
      <c r="G332" s="42">
        <v>16.68</v>
      </c>
      <c r="H332" s="38">
        <f t="shared" si="31"/>
        <v>3.3360000000000003</v>
      </c>
    </row>
    <row r="333" spans="1:8" x14ac:dyDescent="0.3">
      <c r="A333" s="42" t="s">
        <v>27</v>
      </c>
      <c r="B333" s="42" t="str">
        <f t="shared" si="30"/>
        <v>Cultivated CropsNutrient Management</v>
      </c>
      <c r="C333" s="42" t="s">
        <v>14</v>
      </c>
      <c r="D333" s="42" t="s">
        <v>65</v>
      </c>
      <c r="E333" s="42">
        <v>0.19</v>
      </c>
      <c r="F333" s="42"/>
      <c r="G333" s="42">
        <v>16.68</v>
      </c>
      <c r="H333" s="38">
        <f t="shared" si="31"/>
        <v>3.1692</v>
      </c>
    </row>
    <row r="334" spans="1:8" x14ac:dyDescent="0.3">
      <c r="A334" s="42" t="s">
        <v>27</v>
      </c>
      <c r="B334" s="42" t="str">
        <f t="shared" si="30"/>
        <v>Cultivated CropsOff Stream Watering without Fencing</v>
      </c>
      <c r="C334" s="42" t="s">
        <v>14</v>
      </c>
      <c r="D334" s="42" t="s">
        <v>67</v>
      </c>
      <c r="E334" s="42">
        <v>0.05</v>
      </c>
      <c r="F334" s="42"/>
      <c r="G334" s="42">
        <v>16.68</v>
      </c>
      <c r="H334" s="38">
        <f t="shared" si="31"/>
        <v>0.83400000000000007</v>
      </c>
    </row>
    <row r="335" spans="1:8" x14ac:dyDescent="0.3">
      <c r="A335" s="42" t="s">
        <v>27</v>
      </c>
      <c r="B335" s="42" t="str">
        <f t="shared" si="30"/>
        <v>Cultivated CropsPrecision Intensive Rotational/Prescribed Grazing</v>
      </c>
      <c r="C335" s="42" t="s">
        <v>14</v>
      </c>
      <c r="D335" s="42" t="s">
        <v>69</v>
      </c>
      <c r="E335" s="42">
        <v>0.1</v>
      </c>
      <c r="F335" s="42"/>
      <c r="G335" s="42">
        <v>16.68</v>
      </c>
      <c r="H335" s="38">
        <f t="shared" si="31"/>
        <v>1.6680000000000001</v>
      </c>
    </row>
    <row r="336" spans="1:8" x14ac:dyDescent="0.3">
      <c r="A336" s="42" t="s">
        <v>27</v>
      </c>
      <c r="B336" s="42" t="str">
        <f t="shared" si="30"/>
        <v>Cultivated CropsRiparian Forest Buffer</v>
      </c>
      <c r="C336" s="42" t="s">
        <v>14</v>
      </c>
      <c r="D336" s="42" t="s">
        <v>71</v>
      </c>
      <c r="E336" s="42">
        <v>0.54</v>
      </c>
      <c r="F336" s="42"/>
      <c r="G336" s="42">
        <v>16.68</v>
      </c>
      <c r="H336" s="38">
        <f t="shared" si="31"/>
        <v>9.007200000000001</v>
      </c>
    </row>
    <row r="337" spans="1:8" x14ac:dyDescent="0.3">
      <c r="A337" s="42" t="s">
        <v>27</v>
      </c>
      <c r="B337" s="42" t="str">
        <f t="shared" si="30"/>
        <v>Cultivated CropsSoil Conservation and Water Quality Plans</v>
      </c>
      <c r="C337" s="42" t="s">
        <v>14</v>
      </c>
      <c r="D337" s="42" t="s">
        <v>73</v>
      </c>
      <c r="E337" s="42">
        <v>0.08</v>
      </c>
      <c r="F337" s="42"/>
      <c r="G337" s="42">
        <v>16.68</v>
      </c>
      <c r="H337" s="38">
        <f t="shared" si="31"/>
        <v>1.3344</v>
      </c>
    </row>
    <row r="338" spans="1:8" x14ac:dyDescent="0.3">
      <c r="A338" s="42" t="s">
        <v>27</v>
      </c>
      <c r="B338" s="42" t="str">
        <f t="shared" si="30"/>
        <v xml:space="preserve">Cultivated CropsTree Planting </v>
      </c>
      <c r="C338" s="42" t="s">
        <v>14</v>
      </c>
      <c r="D338" s="42" t="s">
        <v>75</v>
      </c>
      <c r="E338" s="42"/>
      <c r="F338" s="42"/>
      <c r="G338" s="42">
        <v>16.68</v>
      </c>
      <c r="H338" s="38">
        <f>G338-$G403</f>
        <v>12.58</v>
      </c>
    </row>
    <row r="339" spans="1:8" x14ac:dyDescent="0.3">
      <c r="A339" s="42" t="s">
        <v>27</v>
      </c>
      <c r="B339" s="42" t="str">
        <f t="shared" si="30"/>
        <v>Cultivated CropsWaste Storage Facility</v>
      </c>
      <c r="C339" s="42" t="s">
        <v>14</v>
      </c>
      <c r="D339" s="42" t="s">
        <v>79</v>
      </c>
      <c r="E339" s="42">
        <v>0.19</v>
      </c>
      <c r="F339" s="42"/>
      <c r="G339" s="42">
        <v>16.68</v>
      </c>
      <c r="H339" s="38">
        <f t="shared" ref="H339:H346" si="32">G339*$E14</f>
        <v>3.1692</v>
      </c>
    </row>
    <row r="340" spans="1:8" x14ac:dyDescent="0.3">
      <c r="A340" s="42" t="s">
        <v>27</v>
      </c>
      <c r="B340" s="42" t="str">
        <f t="shared" si="30"/>
        <v>Cultivated CropsWetland Enhancement</v>
      </c>
      <c r="C340" s="42" t="s">
        <v>14</v>
      </c>
      <c r="D340" s="42" t="s">
        <v>81</v>
      </c>
      <c r="E340" s="42">
        <v>0.17</v>
      </c>
      <c r="F340" s="42"/>
      <c r="G340" s="42">
        <v>16.68</v>
      </c>
      <c r="H340" s="38">
        <f t="shared" si="32"/>
        <v>2.8356000000000003</v>
      </c>
    </row>
    <row r="341" spans="1:8" x14ac:dyDescent="0.3">
      <c r="A341" s="42" t="s">
        <v>27</v>
      </c>
      <c r="B341" s="42" t="str">
        <f t="shared" si="30"/>
        <v>Cultivated CropsWetland Restoration/Creation</v>
      </c>
      <c r="C341" s="42" t="s">
        <v>14</v>
      </c>
      <c r="D341" s="42" t="s">
        <v>83</v>
      </c>
      <c r="E341" s="42">
        <v>0.42</v>
      </c>
      <c r="F341" s="42"/>
      <c r="G341" s="42">
        <v>16.68</v>
      </c>
      <c r="H341" s="38">
        <f t="shared" si="32"/>
        <v>7.0055999999999994</v>
      </c>
    </row>
    <row r="342" spans="1:8" x14ac:dyDescent="0.3">
      <c r="A342" s="42" t="s">
        <v>85</v>
      </c>
      <c r="B342" s="42" t="str">
        <f t="shared" si="30"/>
        <v>Cultivated CropsBioretention/raingardens - A/B soils, no underdrain</v>
      </c>
      <c r="C342" s="42" t="s">
        <v>14</v>
      </c>
      <c r="D342" s="42" t="s">
        <v>86</v>
      </c>
      <c r="E342" s="42">
        <v>0.8</v>
      </c>
      <c r="F342" s="42"/>
      <c r="G342" s="42">
        <v>16.68</v>
      </c>
      <c r="H342" s="38">
        <f t="shared" si="32"/>
        <v>13.344000000000001</v>
      </c>
    </row>
    <row r="343" spans="1:8" x14ac:dyDescent="0.3">
      <c r="A343" s="42" t="s">
        <v>85</v>
      </c>
      <c r="B343" s="42" t="str">
        <f t="shared" si="30"/>
        <v>Cultivated CropsBioretention/raingardens - A/B soils, underdrain</v>
      </c>
      <c r="C343" s="42" t="s">
        <v>14</v>
      </c>
      <c r="D343" s="42" t="s">
        <v>88</v>
      </c>
      <c r="E343" s="42">
        <v>0.7</v>
      </c>
      <c r="F343" s="42"/>
      <c r="G343" s="42">
        <v>16.68</v>
      </c>
      <c r="H343" s="38">
        <f t="shared" si="32"/>
        <v>11.675999999999998</v>
      </c>
    </row>
    <row r="344" spans="1:8" x14ac:dyDescent="0.3">
      <c r="A344" s="42" t="s">
        <v>85</v>
      </c>
      <c r="B344" s="42" t="str">
        <f t="shared" si="30"/>
        <v>Cultivated CropsBioretention/raingardens - C/D soils, underdrain</v>
      </c>
      <c r="C344" s="42" t="s">
        <v>14</v>
      </c>
      <c r="D344" s="42" t="s">
        <v>90</v>
      </c>
      <c r="E344" s="42">
        <v>0.25</v>
      </c>
      <c r="F344" s="42"/>
      <c r="G344" s="42">
        <v>16.68</v>
      </c>
      <c r="H344" s="38">
        <f t="shared" si="32"/>
        <v>4.17</v>
      </c>
    </row>
    <row r="345" spans="1:8" x14ac:dyDescent="0.3">
      <c r="A345" s="42" t="s">
        <v>85</v>
      </c>
      <c r="B345" s="42" t="str">
        <f t="shared" si="30"/>
        <v>Cultivated CropsDisconnection of Rooftop Runoff</v>
      </c>
      <c r="C345" s="42" t="s">
        <v>14</v>
      </c>
      <c r="D345" s="42" t="s">
        <v>92</v>
      </c>
      <c r="E345" s="42">
        <v>0.7</v>
      </c>
      <c r="F345" s="42"/>
      <c r="G345" s="42">
        <v>16.68</v>
      </c>
      <c r="H345" s="38">
        <f t="shared" si="32"/>
        <v>11.675999999999998</v>
      </c>
    </row>
    <row r="346" spans="1:8" x14ac:dyDescent="0.3">
      <c r="A346" s="42" t="s">
        <v>85</v>
      </c>
      <c r="B346" s="42" t="str">
        <f t="shared" si="30"/>
        <v>Cultivated CropsFilter strip/Vegetated Filter Strip/Grass Buffer</v>
      </c>
      <c r="C346" s="42" t="s">
        <v>14</v>
      </c>
      <c r="D346" s="42" t="s">
        <v>213</v>
      </c>
      <c r="E346" s="42">
        <v>0.38</v>
      </c>
      <c r="F346" s="42"/>
      <c r="G346" s="42">
        <v>16.68</v>
      </c>
      <c r="H346" s="38">
        <f t="shared" si="32"/>
        <v>6.3384</v>
      </c>
    </row>
    <row r="347" spans="1:8" x14ac:dyDescent="0.3">
      <c r="A347" s="42" t="s">
        <v>85</v>
      </c>
      <c r="B347" s="42" t="str">
        <f t="shared" si="30"/>
        <v>Cultivated CropsForest Planting</v>
      </c>
      <c r="C347" s="42" t="s">
        <v>14</v>
      </c>
      <c r="D347" s="42" t="s">
        <v>96</v>
      </c>
      <c r="E347" s="42"/>
      <c r="F347" s="42"/>
      <c r="G347" s="42">
        <v>16.68</v>
      </c>
      <c r="H347" s="38">
        <f>G347-$G412</f>
        <v>12.58</v>
      </c>
    </row>
    <row r="348" spans="1:8" x14ac:dyDescent="0.3">
      <c r="A348" s="42" t="s">
        <v>85</v>
      </c>
      <c r="B348" s="42" t="str">
        <f t="shared" si="30"/>
        <v>Cultivated CropsVegetated Swale</v>
      </c>
      <c r="C348" s="42" t="s">
        <v>14</v>
      </c>
      <c r="D348" s="42" t="s">
        <v>98</v>
      </c>
      <c r="E348" s="42">
        <v>0.38</v>
      </c>
      <c r="F348" s="42"/>
      <c r="G348" s="42">
        <v>16.68</v>
      </c>
      <c r="H348" s="38">
        <f t="shared" ref="H348:H359" si="33">G348*$E23</f>
        <v>6.3384</v>
      </c>
    </row>
    <row r="349" spans="1:8" x14ac:dyDescent="0.3">
      <c r="A349" s="42" t="s">
        <v>85</v>
      </c>
      <c r="B349" s="42" t="str">
        <f t="shared" si="30"/>
        <v>Cultivated CropsGrassed Waterway</v>
      </c>
      <c r="C349" s="42" t="s">
        <v>14</v>
      </c>
      <c r="D349" s="42" t="s">
        <v>100</v>
      </c>
      <c r="E349" s="42">
        <v>0.38</v>
      </c>
      <c r="F349" s="42"/>
      <c r="G349" s="42">
        <v>16.68</v>
      </c>
      <c r="H349" s="38">
        <f t="shared" si="33"/>
        <v>6.3384</v>
      </c>
    </row>
    <row r="350" spans="1:8" x14ac:dyDescent="0.3">
      <c r="A350" s="42" t="s">
        <v>85</v>
      </c>
      <c r="B350" s="42" t="str">
        <f t="shared" si="30"/>
        <v>Cultivated CropsGreen roof system</v>
      </c>
      <c r="C350" s="42" t="s">
        <v>14</v>
      </c>
      <c r="D350" s="42" t="s">
        <v>102</v>
      </c>
      <c r="E350" s="42">
        <v>0.25</v>
      </c>
      <c r="F350" s="42"/>
      <c r="G350" s="42">
        <v>16.68</v>
      </c>
      <c r="H350" s="38">
        <f t="shared" si="33"/>
        <v>4.17</v>
      </c>
    </row>
    <row r="351" spans="1:8" x14ac:dyDescent="0.3">
      <c r="A351" s="42" t="s">
        <v>85</v>
      </c>
      <c r="B351" s="42" t="str">
        <f t="shared" si="30"/>
        <v>Cultivated CropsImpervious Disconnection to amended soils</v>
      </c>
      <c r="C351" s="42" t="s">
        <v>14</v>
      </c>
      <c r="D351" s="42" t="s">
        <v>104</v>
      </c>
      <c r="E351" s="42">
        <v>0.12</v>
      </c>
      <c r="F351" s="42"/>
      <c r="G351" s="42">
        <v>16.68</v>
      </c>
      <c r="H351" s="38">
        <f t="shared" si="33"/>
        <v>2.0015999999999998</v>
      </c>
    </row>
    <row r="352" spans="1:8" x14ac:dyDescent="0.3">
      <c r="A352" s="42" t="s">
        <v>85</v>
      </c>
      <c r="B352" s="42" t="str">
        <f t="shared" si="30"/>
        <v>Cultivated CropsPermeable/Porous Pavement w/o Sand, Veg. - A/B soils, no underdrain</v>
      </c>
      <c r="C352" s="42" t="s">
        <v>14</v>
      </c>
      <c r="D352" s="42" t="s">
        <v>106</v>
      </c>
      <c r="E352" s="42">
        <v>0.8</v>
      </c>
      <c r="F352" s="42"/>
      <c r="G352" s="42">
        <v>16.68</v>
      </c>
      <c r="H352" s="38">
        <f t="shared" si="33"/>
        <v>13.344000000000001</v>
      </c>
    </row>
    <row r="353" spans="1:8" x14ac:dyDescent="0.3">
      <c r="A353" s="42" t="s">
        <v>85</v>
      </c>
      <c r="B353" s="42" t="str">
        <f t="shared" si="30"/>
        <v>Cultivated CropsPermeable/Porous Pavement w/o Sand, Veg. - A/B soils, underdrain</v>
      </c>
      <c r="C353" s="42" t="s">
        <v>14</v>
      </c>
      <c r="D353" s="42" t="s">
        <v>108</v>
      </c>
      <c r="E353" s="42">
        <v>0.45</v>
      </c>
      <c r="F353" s="42"/>
      <c r="G353" s="42">
        <v>16.68</v>
      </c>
      <c r="H353" s="38">
        <f t="shared" si="33"/>
        <v>7.5060000000000002</v>
      </c>
    </row>
    <row r="354" spans="1:8" x14ac:dyDescent="0.3">
      <c r="A354" s="42" t="s">
        <v>85</v>
      </c>
      <c r="B354" s="42" t="str">
        <f t="shared" si="30"/>
        <v>Cultivated CropsPermeable/Porous Pavement w/o Sand, Veg. - C/D soils, underdrain</v>
      </c>
      <c r="C354" s="42" t="s">
        <v>14</v>
      </c>
      <c r="D354" s="42" t="s">
        <v>110</v>
      </c>
      <c r="E354" s="42">
        <v>0.1</v>
      </c>
      <c r="F354" s="42"/>
      <c r="G354" s="42">
        <v>16.68</v>
      </c>
      <c r="H354" s="38">
        <f t="shared" si="33"/>
        <v>1.6680000000000001</v>
      </c>
    </row>
    <row r="355" spans="1:8" x14ac:dyDescent="0.3">
      <c r="A355" s="42" t="s">
        <v>85</v>
      </c>
      <c r="B355" s="42" t="str">
        <f t="shared" si="30"/>
        <v>Cultivated CropsPermeable/Porous Pavement w/Sand, Veg. - A/B soils, no underdrain</v>
      </c>
      <c r="C355" s="42" t="s">
        <v>14</v>
      </c>
      <c r="D355" s="42" t="s">
        <v>112</v>
      </c>
      <c r="E355" s="42">
        <v>0.8</v>
      </c>
      <c r="F355" s="42"/>
      <c r="G355" s="42">
        <v>16.68</v>
      </c>
      <c r="H355" s="38">
        <f t="shared" si="33"/>
        <v>13.344000000000001</v>
      </c>
    </row>
    <row r="356" spans="1:8" x14ac:dyDescent="0.3">
      <c r="A356" s="42" t="s">
        <v>85</v>
      </c>
      <c r="B356" s="42" t="str">
        <f t="shared" si="30"/>
        <v>Cultivated CropsPermeable/Porous Pavement w/Sand, Veg. - A/B soils, underdrain</v>
      </c>
      <c r="C356" s="42" t="s">
        <v>14</v>
      </c>
      <c r="D356" s="42" t="s">
        <v>114</v>
      </c>
      <c r="E356" s="42">
        <v>0.7</v>
      </c>
      <c r="F356" s="42"/>
      <c r="G356" s="42">
        <v>16.68</v>
      </c>
      <c r="H356" s="38">
        <f t="shared" si="33"/>
        <v>11.675999999999998</v>
      </c>
    </row>
    <row r="357" spans="1:8" x14ac:dyDescent="0.3">
      <c r="A357" s="42" t="s">
        <v>85</v>
      </c>
      <c r="B357" s="42" t="str">
        <f t="shared" si="30"/>
        <v>Cultivated CropsPermeable/Porous Pavement w/Sand, Veg. - C/D soils, underdrain</v>
      </c>
      <c r="C357" s="42" t="s">
        <v>14</v>
      </c>
      <c r="D357" s="42" t="s">
        <v>116</v>
      </c>
      <c r="E357" s="42">
        <v>0.2</v>
      </c>
      <c r="F357" s="42"/>
      <c r="G357" s="42">
        <v>16.68</v>
      </c>
      <c r="H357" s="38">
        <f t="shared" si="33"/>
        <v>3.3360000000000003</v>
      </c>
    </row>
    <row r="358" spans="1:8" x14ac:dyDescent="0.3">
      <c r="A358" s="42" t="s">
        <v>85</v>
      </c>
      <c r="B358" s="42" t="str">
        <f t="shared" si="30"/>
        <v>Cultivated CropsPlanter boxes/Stormwater Planters</v>
      </c>
      <c r="C358" s="42" t="s">
        <v>14</v>
      </c>
      <c r="D358" s="42" t="s">
        <v>118</v>
      </c>
      <c r="E358" s="42">
        <v>0.7</v>
      </c>
      <c r="F358" s="42"/>
      <c r="G358" s="42">
        <v>16.68</v>
      </c>
      <c r="H358" s="38">
        <f t="shared" si="33"/>
        <v>11.675999999999998</v>
      </c>
    </row>
    <row r="359" spans="1:8" x14ac:dyDescent="0.3">
      <c r="A359" s="42" t="s">
        <v>85</v>
      </c>
      <c r="B359" s="42" t="str">
        <f t="shared" si="30"/>
        <v>Cultivated CropsRain Barrels and Cisterns</v>
      </c>
      <c r="C359" s="42" t="s">
        <v>14</v>
      </c>
      <c r="D359" s="42" t="s">
        <v>120</v>
      </c>
      <c r="E359" s="42">
        <v>0.7</v>
      </c>
      <c r="F359" s="42"/>
      <c r="G359" s="42">
        <v>16.68</v>
      </c>
      <c r="H359" s="38">
        <f t="shared" si="33"/>
        <v>11.675999999999998</v>
      </c>
    </row>
    <row r="360" spans="1:8" x14ac:dyDescent="0.3">
      <c r="A360" s="42" t="s">
        <v>85</v>
      </c>
      <c r="B360" s="42" t="str">
        <f t="shared" si="30"/>
        <v>Cultivated CropsTree Planting</v>
      </c>
      <c r="C360" s="42" t="s">
        <v>14</v>
      </c>
      <c r="D360" s="42" t="s">
        <v>122</v>
      </c>
      <c r="E360" s="42"/>
      <c r="F360" s="42"/>
      <c r="G360" s="42">
        <v>16.68</v>
      </c>
      <c r="H360" s="38">
        <f>G360-$G425</f>
        <v>12.58</v>
      </c>
    </row>
    <row r="361" spans="1:8" x14ac:dyDescent="0.3">
      <c r="A361" s="42" t="s">
        <v>85</v>
      </c>
      <c r="B361" s="42" t="str">
        <f t="shared" si="30"/>
        <v>Cultivated CropsVegetated Open Channels</v>
      </c>
      <c r="C361" s="42" t="s">
        <v>14</v>
      </c>
      <c r="D361" s="42" t="s">
        <v>124</v>
      </c>
      <c r="E361" s="42">
        <v>0.45</v>
      </c>
      <c r="F361" s="42"/>
      <c r="G361" s="42">
        <v>16.68</v>
      </c>
      <c r="H361" s="38">
        <f t="shared" ref="H361:H378" si="34">G361*$E36</f>
        <v>7.5060000000000002</v>
      </c>
    </row>
    <row r="362" spans="1:8" x14ac:dyDescent="0.3">
      <c r="A362" s="42" t="s">
        <v>126</v>
      </c>
      <c r="B362" s="42" t="str">
        <f t="shared" si="30"/>
        <v>Cultivated CropsBioswale</v>
      </c>
      <c r="C362" s="42" t="s">
        <v>14</v>
      </c>
      <c r="D362" s="42" t="s">
        <v>127</v>
      </c>
      <c r="E362" s="42">
        <v>0.7</v>
      </c>
      <c r="F362" s="42"/>
      <c r="G362" s="42">
        <v>16.68</v>
      </c>
      <c r="H362" s="38">
        <f t="shared" si="34"/>
        <v>11.675999999999998</v>
      </c>
    </row>
    <row r="363" spans="1:8" x14ac:dyDescent="0.3">
      <c r="A363" s="42" t="s">
        <v>126</v>
      </c>
      <c r="B363" s="42" t="str">
        <f t="shared" si="30"/>
        <v>Cultivated CropsTerrace/Diversion Terrace</v>
      </c>
      <c r="C363" s="42" t="s">
        <v>14</v>
      </c>
      <c r="D363" s="42" t="s">
        <v>129</v>
      </c>
      <c r="E363" s="42">
        <v>0.1</v>
      </c>
      <c r="F363" s="42"/>
      <c r="G363" s="42">
        <v>16.68</v>
      </c>
      <c r="H363" s="38">
        <f t="shared" si="34"/>
        <v>1.6680000000000001</v>
      </c>
    </row>
    <row r="364" spans="1:8" x14ac:dyDescent="0.3">
      <c r="A364" s="42" t="s">
        <v>131</v>
      </c>
      <c r="B364" s="42" t="str">
        <f t="shared" si="30"/>
        <v>Cultivated CropsFilter Strip Runoff Reduction</v>
      </c>
      <c r="C364" s="42" t="s">
        <v>14</v>
      </c>
      <c r="D364" s="42" t="s">
        <v>132</v>
      </c>
      <c r="E364" s="42">
        <v>0.2</v>
      </c>
      <c r="F364" s="42"/>
      <c r="G364" s="42">
        <v>16.68</v>
      </c>
      <c r="H364" s="38">
        <f t="shared" si="34"/>
        <v>3.3360000000000003</v>
      </c>
    </row>
    <row r="365" spans="1:8" x14ac:dyDescent="0.3">
      <c r="A365" s="42" t="s">
        <v>131</v>
      </c>
      <c r="B365" s="42" t="str">
        <f t="shared" si="30"/>
        <v>Cultivated CropsFiltering Practices/Underground Sand Filter</v>
      </c>
      <c r="C365" s="42" t="s">
        <v>14</v>
      </c>
      <c r="D365" s="42" t="s">
        <v>134</v>
      </c>
      <c r="E365" s="42">
        <v>0.4</v>
      </c>
      <c r="F365" s="42"/>
      <c r="G365" s="42">
        <v>16.68</v>
      </c>
      <c r="H365" s="38">
        <f t="shared" si="34"/>
        <v>6.6720000000000006</v>
      </c>
    </row>
    <row r="366" spans="1:8" x14ac:dyDescent="0.3">
      <c r="A366" s="42" t="s">
        <v>136</v>
      </c>
      <c r="B366" s="42" t="str">
        <f t="shared" si="30"/>
        <v>Cultivated CropsDry Well</v>
      </c>
      <c r="C366" s="42" t="s">
        <v>14</v>
      </c>
      <c r="D366" s="42" t="s">
        <v>137</v>
      </c>
      <c r="E366" s="42">
        <v>0.85</v>
      </c>
      <c r="F366" s="42"/>
      <c r="G366" s="42">
        <v>16.68</v>
      </c>
      <c r="H366" s="38">
        <f t="shared" si="34"/>
        <v>14.177999999999999</v>
      </c>
    </row>
    <row r="367" spans="1:8" x14ac:dyDescent="0.3">
      <c r="A367" s="42" t="s">
        <v>136</v>
      </c>
      <c r="B367" s="42" t="str">
        <f t="shared" si="30"/>
        <v>Cultivated Cropsinfiltration Basin</v>
      </c>
      <c r="C367" s="42" t="s">
        <v>14</v>
      </c>
      <c r="D367" s="42" t="s">
        <v>139</v>
      </c>
      <c r="E367" s="42">
        <v>0.85</v>
      </c>
      <c r="F367" s="42"/>
      <c r="G367" s="42">
        <v>16.68</v>
      </c>
      <c r="H367" s="38">
        <f t="shared" si="34"/>
        <v>14.177999999999999</v>
      </c>
    </row>
    <row r="368" spans="1:8" x14ac:dyDescent="0.3">
      <c r="A368" s="42" t="s">
        <v>136</v>
      </c>
      <c r="B368" s="42" t="str">
        <f t="shared" si="30"/>
        <v>Cultivated CropsInfiltration Practices w/o Sand, Veg. - A/B soils, no underdrain</v>
      </c>
      <c r="C368" s="42" t="s">
        <v>14</v>
      </c>
      <c r="D368" s="42" t="s">
        <v>141</v>
      </c>
      <c r="E368" s="42">
        <v>0.8</v>
      </c>
      <c r="F368" s="42"/>
      <c r="G368" s="42">
        <v>16.68</v>
      </c>
      <c r="H368" s="38">
        <f t="shared" si="34"/>
        <v>13.344000000000001</v>
      </c>
    </row>
    <row r="369" spans="1:8" x14ac:dyDescent="0.3">
      <c r="A369" s="42" t="s">
        <v>136</v>
      </c>
      <c r="B369" s="42" t="str">
        <f t="shared" si="30"/>
        <v>Cultivated CropsInfiltration Trench</v>
      </c>
      <c r="C369" s="42" t="s">
        <v>14</v>
      </c>
      <c r="D369" s="42" t="s">
        <v>143</v>
      </c>
      <c r="E369" s="42">
        <v>0.85</v>
      </c>
      <c r="F369" s="42"/>
      <c r="G369" s="42">
        <v>16.68</v>
      </c>
      <c r="H369" s="38">
        <f t="shared" si="34"/>
        <v>14.177999999999999</v>
      </c>
    </row>
    <row r="370" spans="1:8" x14ac:dyDescent="0.3">
      <c r="A370" s="42" t="s">
        <v>136</v>
      </c>
      <c r="B370" s="42" t="str">
        <f t="shared" si="30"/>
        <v>Cultivated CropsSubsurface Drain</v>
      </c>
      <c r="C370" s="42" t="s">
        <v>14</v>
      </c>
      <c r="D370" s="42" t="s">
        <v>145</v>
      </c>
      <c r="E370" s="42">
        <v>0.85</v>
      </c>
      <c r="F370" s="42"/>
      <c r="G370" s="42">
        <v>16.68</v>
      </c>
      <c r="H370" s="38">
        <f t="shared" si="34"/>
        <v>14.177999999999999</v>
      </c>
    </row>
    <row r="371" spans="1:8" x14ac:dyDescent="0.3">
      <c r="A371" s="42" t="s">
        <v>136</v>
      </c>
      <c r="B371" s="42" t="str">
        <f t="shared" si="30"/>
        <v>Cultivated CropsUnderground infiltration system</v>
      </c>
      <c r="C371" s="42" t="s">
        <v>14</v>
      </c>
      <c r="D371" s="42" t="s">
        <v>147</v>
      </c>
      <c r="E371" s="42">
        <v>0.85</v>
      </c>
      <c r="F371" s="42"/>
      <c r="G371" s="42">
        <v>16.68</v>
      </c>
      <c r="H371" s="38">
        <f t="shared" si="34"/>
        <v>14.177999999999999</v>
      </c>
    </row>
    <row r="372" spans="1:8" x14ac:dyDescent="0.3">
      <c r="A372" s="42" t="s">
        <v>149</v>
      </c>
      <c r="B372" s="42" t="str">
        <f t="shared" si="30"/>
        <v>Cultivated CropsDry Extended Detention Ponds</v>
      </c>
      <c r="C372" s="42" t="s">
        <v>14</v>
      </c>
      <c r="D372" s="42" t="s">
        <v>150</v>
      </c>
      <c r="E372" s="42">
        <v>0.2</v>
      </c>
      <c r="F372" s="42"/>
      <c r="G372" s="42">
        <v>16.68</v>
      </c>
      <c r="H372" s="38">
        <f t="shared" si="34"/>
        <v>3.3360000000000003</v>
      </c>
    </row>
    <row r="373" spans="1:8" x14ac:dyDescent="0.3">
      <c r="A373" s="42" t="s">
        <v>149</v>
      </c>
      <c r="B373" s="42" t="str">
        <f t="shared" si="30"/>
        <v>Cultivated CropsWet Extended Detention Pond</v>
      </c>
      <c r="C373" s="42" t="s">
        <v>14</v>
      </c>
      <c r="D373" s="42" t="s">
        <v>152</v>
      </c>
      <c r="E373" s="42">
        <v>0.2</v>
      </c>
      <c r="F373" s="42"/>
      <c r="G373" s="42">
        <v>16.68</v>
      </c>
      <c r="H373" s="38">
        <f t="shared" si="34"/>
        <v>3.3360000000000003</v>
      </c>
    </row>
    <row r="374" spans="1:8" x14ac:dyDescent="0.3">
      <c r="A374" s="42" t="s">
        <v>149</v>
      </c>
      <c r="B374" s="42" t="str">
        <f t="shared" si="30"/>
        <v>Cultivated CropsSediment Basin</v>
      </c>
      <c r="C374" s="42" t="s">
        <v>14</v>
      </c>
      <c r="D374" s="42" t="s">
        <v>153</v>
      </c>
      <c r="E374" s="42">
        <v>0.05</v>
      </c>
      <c r="F374" s="42"/>
      <c r="G374" s="42">
        <v>16.68</v>
      </c>
      <c r="H374" s="38">
        <f t="shared" si="34"/>
        <v>0.83400000000000007</v>
      </c>
    </row>
    <row r="375" spans="1:8" x14ac:dyDescent="0.3">
      <c r="A375" s="42" t="s">
        <v>149</v>
      </c>
      <c r="B375" s="42" t="str">
        <f t="shared" si="30"/>
        <v>Cultivated CropsStormwater Ponds</v>
      </c>
      <c r="C375" s="42" t="s">
        <v>14</v>
      </c>
      <c r="D375" s="42" t="s">
        <v>149</v>
      </c>
      <c r="E375" s="42">
        <v>0.2</v>
      </c>
      <c r="F375" s="42"/>
      <c r="G375" s="42">
        <v>16.68</v>
      </c>
      <c r="H375" s="38">
        <f t="shared" si="34"/>
        <v>3.3360000000000003</v>
      </c>
    </row>
    <row r="376" spans="1:8" x14ac:dyDescent="0.3">
      <c r="A376" s="42" t="s">
        <v>156</v>
      </c>
      <c r="B376" s="42" t="str">
        <f t="shared" si="30"/>
        <v>Cultivated CropsConstructed Wetland/Stormwater Wetland</v>
      </c>
      <c r="C376" s="42" t="s">
        <v>14</v>
      </c>
      <c r="D376" s="42" t="s">
        <v>157</v>
      </c>
      <c r="E376" s="42">
        <v>0.2</v>
      </c>
      <c r="F376" s="42"/>
      <c r="G376" s="42">
        <v>16.68</v>
      </c>
      <c r="H376" s="38">
        <f t="shared" si="34"/>
        <v>3.3360000000000003</v>
      </c>
    </row>
    <row r="377" spans="1:8" x14ac:dyDescent="0.3">
      <c r="A377" s="42" t="s">
        <v>156</v>
      </c>
      <c r="B377" s="42" t="str">
        <f t="shared" si="30"/>
        <v>Cultivated CropsWetland Creation, Shallow Wetland/Pond/Wetland System/Pocket Wetland</v>
      </c>
      <c r="C377" s="42" t="s">
        <v>14</v>
      </c>
      <c r="D377" s="42" t="s">
        <v>159</v>
      </c>
      <c r="E377" s="42">
        <v>0.2</v>
      </c>
      <c r="F377" s="42"/>
      <c r="G377" s="42">
        <v>16.68</v>
      </c>
      <c r="H377" s="38">
        <f t="shared" si="34"/>
        <v>3.3360000000000003</v>
      </c>
    </row>
    <row r="378" spans="1:8" x14ac:dyDescent="0.3">
      <c r="A378" s="42" t="s">
        <v>160</v>
      </c>
      <c r="B378" s="42" t="str">
        <f t="shared" si="30"/>
        <v xml:space="preserve">Cultivated CropsRiparian Forest Buffer </v>
      </c>
      <c r="C378" s="42" t="s">
        <v>14</v>
      </c>
      <c r="D378" s="42" t="s">
        <v>161</v>
      </c>
      <c r="E378" s="42">
        <v>0.54</v>
      </c>
      <c r="F378" s="42"/>
      <c r="G378" s="42">
        <v>16.68</v>
      </c>
      <c r="H378" s="38">
        <f t="shared" si="34"/>
        <v>9.007200000000001</v>
      </c>
    </row>
    <row r="379" spans="1:8" x14ac:dyDescent="0.3">
      <c r="A379" s="42" t="s">
        <v>160</v>
      </c>
      <c r="B379" s="42" t="str">
        <f t="shared" si="30"/>
        <v>Cultivated CropsStream Restoration (feet)</v>
      </c>
      <c r="C379" s="42" t="s">
        <v>14</v>
      </c>
      <c r="D379" s="42" t="s">
        <v>163</v>
      </c>
      <c r="E379" s="42"/>
      <c r="F379" s="42">
        <v>7.4999999999999997E-2</v>
      </c>
      <c r="G379" s="42">
        <v>16.68</v>
      </c>
      <c r="H379" s="38">
        <v>7.4999999999999997E-2</v>
      </c>
    </row>
    <row r="380" spans="1:8" x14ac:dyDescent="0.3">
      <c r="A380" s="42" t="s">
        <v>160</v>
      </c>
      <c r="B380" s="42" t="str">
        <f t="shared" si="30"/>
        <v>Cultivated CropsWetland Rehabilitation</v>
      </c>
      <c r="C380" s="42" t="s">
        <v>14</v>
      </c>
      <c r="D380" s="42" t="s">
        <v>165</v>
      </c>
      <c r="E380" s="42">
        <v>0.42</v>
      </c>
      <c r="F380" s="42"/>
      <c r="G380" s="42">
        <v>16.68</v>
      </c>
      <c r="H380" s="38">
        <f t="shared" ref="H380:H391" si="35">G380*$E55</f>
        <v>7.0055999999999994</v>
      </c>
    </row>
    <row r="381" spans="1:8" x14ac:dyDescent="0.3">
      <c r="A381" s="42" t="s">
        <v>167</v>
      </c>
      <c r="B381" s="42" t="str">
        <f t="shared" ref="B381:B443" si="36">C381&amp;D381</f>
        <v>Cultivated CropsVacuum/Advanced Sweeping Technology - 1 pass/12 weeks</v>
      </c>
      <c r="C381" s="42" t="s">
        <v>14</v>
      </c>
      <c r="D381" s="42" t="s">
        <v>168</v>
      </c>
      <c r="E381" s="42">
        <v>0</v>
      </c>
      <c r="F381" s="42"/>
      <c r="G381" s="42">
        <v>16.68</v>
      </c>
      <c r="H381" s="38">
        <f t="shared" si="35"/>
        <v>0</v>
      </c>
    </row>
    <row r="382" spans="1:8" x14ac:dyDescent="0.3">
      <c r="A382" s="42" t="s">
        <v>167</v>
      </c>
      <c r="B382" s="42" t="str">
        <f t="shared" si="36"/>
        <v>Cultivated CropsVacuum/Advanced Sweeping Technology - 1 pass/2 weeks</v>
      </c>
      <c r="C382" s="42" t="s">
        <v>14</v>
      </c>
      <c r="D382" s="42" t="s">
        <v>170</v>
      </c>
      <c r="E382" s="42">
        <v>0.02</v>
      </c>
      <c r="F382" s="42"/>
      <c r="G382" s="42">
        <v>16.68</v>
      </c>
      <c r="H382" s="38">
        <f t="shared" si="35"/>
        <v>0.33360000000000001</v>
      </c>
    </row>
    <row r="383" spans="1:8" x14ac:dyDescent="0.3">
      <c r="A383" s="42" t="s">
        <v>167</v>
      </c>
      <c r="B383" s="42" t="str">
        <f t="shared" si="36"/>
        <v>Cultivated CropsVacuum/Advanced Sweeping Technology - 1 pass/4 weeks</v>
      </c>
      <c r="C383" s="42" t="s">
        <v>14</v>
      </c>
      <c r="D383" s="42" t="s">
        <v>172</v>
      </c>
      <c r="E383" s="42">
        <v>0.01</v>
      </c>
      <c r="F383" s="42"/>
      <c r="G383" s="42">
        <v>16.68</v>
      </c>
      <c r="H383" s="38">
        <f t="shared" si="35"/>
        <v>0.1668</v>
      </c>
    </row>
    <row r="384" spans="1:8" x14ac:dyDescent="0.3">
      <c r="A384" s="42" t="s">
        <v>167</v>
      </c>
      <c r="B384" s="42" t="str">
        <f t="shared" si="36"/>
        <v>Cultivated CropsVacuum/Advanced Sweeping Technology - 1 pass/8 weeks</v>
      </c>
      <c r="C384" s="42" t="s">
        <v>14</v>
      </c>
      <c r="D384" s="42" t="s">
        <v>174</v>
      </c>
      <c r="E384" s="42">
        <v>0.01</v>
      </c>
      <c r="F384" s="42"/>
      <c r="G384" s="42">
        <v>16.68</v>
      </c>
      <c r="H384" s="38">
        <f t="shared" si="35"/>
        <v>0.1668</v>
      </c>
    </row>
    <row r="385" spans="1:8" x14ac:dyDescent="0.3">
      <c r="A385" s="42" t="s">
        <v>167</v>
      </c>
      <c r="B385" s="42" t="str">
        <f t="shared" si="36"/>
        <v>Cultivated CropsVacuum/Advanced Sweeping Technology - 1 pass/week</v>
      </c>
      <c r="C385" s="42" t="s">
        <v>14</v>
      </c>
      <c r="D385" s="42" t="s">
        <v>176</v>
      </c>
      <c r="E385" s="42">
        <v>0.03</v>
      </c>
      <c r="F385" s="42"/>
      <c r="G385" s="42">
        <v>16.68</v>
      </c>
      <c r="H385" s="38">
        <f t="shared" si="35"/>
        <v>0.50039999999999996</v>
      </c>
    </row>
    <row r="386" spans="1:8" x14ac:dyDescent="0.3">
      <c r="A386" s="42" t="s">
        <v>167</v>
      </c>
      <c r="B386" s="42" t="str">
        <f t="shared" si="36"/>
        <v>Cultivated CropsVacuum/Advanced Sweeping Technology - 2 pass/week</v>
      </c>
      <c r="C386" s="42" t="s">
        <v>14</v>
      </c>
      <c r="D386" s="42" t="s">
        <v>178</v>
      </c>
      <c r="E386" s="42">
        <v>0.04</v>
      </c>
      <c r="F386" s="42"/>
      <c r="G386" s="42">
        <v>16.68</v>
      </c>
      <c r="H386" s="38">
        <f t="shared" si="35"/>
        <v>0.66720000000000002</v>
      </c>
    </row>
    <row r="387" spans="1:8" x14ac:dyDescent="0.3">
      <c r="A387" s="42" t="s">
        <v>167</v>
      </c>
      <c r="B387" s="42" t="str">
        <f t="shared" si="36"/>
        <v>Cultivated CropsVacuum/Advanced Sweeping Technology - fall 1 pass/1-2 weeks else monthly</v>
      </c>
      <c r="C387" s="42" t="s">
        <v>14</v>
      </c>
      <c r="D387" s="42" t="s">
        <v>180</v>
      </c>
      <c r="E387" s="42">
        <v>0.02</v>
      </c>
      <c r="F387" s="42"/>
      <c r="G387" s="42">
        <v>16.68</v>
      </c>
      <c r="H387" s="38">
        <f t="shared" si="35"/>
        <v>0.33360000000000001</v>
      </c>
    </row>
    <row r="388" spans="1:8" x14ac:dyDescent="0.3">
      <c r="A388" s="42" t="s">
        <v>167</v>
      </c>
      <c r="B388" s="42" t="str">
        <f t="shared" si="36"/>
        <v>Cultivated CropsVacuum/Advanced Sweeping Technology - spring 1 pass/1-2 weeks else monthly</v>
      </c>
      <c r="C388" s="42" t="s">
        <v>14</v>
      </c>
      <c r="D388" s="42" t="s">
        <v>182</v>
      </c>
      <c r="E388" s="42">
        <v>0.01</v>
      </c>
      <c r="F388" s="42"/>
      <c r="G388" s="42">
        <v>16.68</v>
      </c>
      <c r="H388" s="38">
        <f t="shared" si="35"/>
        <v>0.1668</v>
      </c>
    </row>
    <row r="389" spans="1:8" x14ac:dyDescent="0.3">
      <c r="A389" s="42" t="s">
        <v>184</v>
      </c>
      <c r="B389" s="42" t="str">
        <f t="shared" si="36"/>
        <v>Cultivated CropsNutrient Management Plan High Risk Lawn</v>
      </c>
      <c r="C389" s="42" t="s">
        <v>14</v>
      </c>
      <c r="D389" s="42" t="s">
        <v>185</v>
      </c>
      <c r="E389" s="42">
        <v>0.2</v>
      </c>
      <c r="F389" s="42"/>
      <c r="G389" s="42">
        <v>16.68</v>
      </c>
      <c r="H389" s="38">
        <f t="shared" si="35"/>
        <v>3.3360000000000003</v>
      </c>
    </row>
    <row r="390" spans="1:8" x14ac:dyDescent="0.3">
      <c r="A390" s="42" t="s">
        <v>184</v>
      </c>
      <c r="B390" s="42" t="str">
        <f t="shared" si="36"/>
        <v>Cultivated CropsNutrient Management Plan Low Risk Lawn</v>
      </c>
      <c r="C390" s="42" t="s">
        <v>14</v>
      </c>
      <c r="D390" s="42" t="s">
        <v>187</v>
      </c>
      <c r="E390" s="42">
        <v>0.06</v>
      </c>
      <c r="F390" s="42"/>
      <c r="G390" s="42">
        <v>16.68</v>
      </c>
      <c r="H390" s="38">
        <f t="shared" si="35"/>
        <v>1.0007999999999999</v>
      </c>
    </row>
    <row r="391" spans="1:8" x14ac:dyDescent="0.3">
      <c r="A391" s="42" t="s">
        <v>184</v>
      </c>
      <c r="B391" s="42" t="str">
        <f t="shared" si="36"/>
        <v>Cultivated CropsNutrient Management</v>
      </c>
      <c r="C391" s="42" t="s">
        <v>14</v>
      </c>
      <c r="D391" s="42" t="s">
        <v>65</v>
      </c>
      <c r="E391" s="42">
        <v>0.09</v>
      </c>
      <c r="F391" s="42"/>
      <c r="G391" s="42">
        <v>16.68</v>
      </c>
      <c r="H391" s="38">
        <f t="shared" si="35"/>
        <v>1.5011999999999999</v>
      </c>
    </row>
    <row r="392" spans="1:8" x14ac:dyDescent="0.3">
      <c r="A392" s="42" t="s">
        <v>27</v>
      </c>
      <c r="B392" s="42" t="str">
        <f t="shared" si="36"/>
        <v>NaturalBarnyard Runoff Control</v>
      </c>
      <c r="C392" s="42" t="s">
        <v>37</v>
      </c>
      <c r="D392" s="42" t="s">
        <v>51</v>
      </c>
      <c r="E392" s="42">
        <v>0.2</v>
      </c>
      <c r="F392" s="42"/>
      <c r="G392" s="42">
        <v>4.0999999999999996</v>
      </c>
      <c r="H392" s="38">
        <f>G392*$E2</f>
        <v>0.82</v>
      </c>
    </row>
    <row r="393" spans="1:8" x14ac:dyDescent="0.3">
      <c r="A393" s="42" t="s">
        <v>27</v>
      </c>
      <c r="B393" s="42" t="str">
        <f t="shared" si="36"/>
        <v>NaturalConservation Tillage</v>
      </c>
      <c r="C393" s="42" t="s">
        <v>37</v>
      </c>
      <c r="D393" s="42" t="s">
        <v>54</v>
      </c>
      <c r="E393" s="42">
        <v>0.28999999999999998</v>
      </c>
      <c r="F393" s="42"/>
      <c r="G393" s="42">
        <v>4.0999999999999996</v>
      </c>
      <c r="H393" s="38">
        <f>G393*$E3</f>
        <v>1.1889999999999998</v>
      </c>
    </row>
    <row r="394" spans="1:8" x14ac:dyDescent="0.3">
      <c r="A394" s="42" t="s">
        <v>27</v>
      </c>
      <c r="B394" s="42" t="str">
        <f t="shared" si="36"/>
        <v>NaturalCover Crop</v>
      </c>
      <c r="C394" s="42" t="s">
        <v>37</v>
      </c>
      <c r="D394" s="42" t="s">
        <v>56</v>
      </c>
      <c r="E394" s="42">
        <v>0.28999999999999998</v>
      </c>
      <c r="F394" s="42"/>
      <c r="G394" s="42">
        <v>4.0999999999999996</v>
      </c>
      <c r="H394" s="38">
        <f>G394*$E4</f>
        <v>1.1889999999999998</v>
      </c>
    </row>
    <row r="395" spans="1:8" x14ac:dyDescent="0.3">
      <c r="A395" s="42" t="s">
        <v>27</v>
      </c>
      <c r="B395" s="42" t="str">
        <f t="shared" si="36"/>
        <v>NaturalDairy Precision Feeding</v>
      </c>
      <c r="C395" s="42" t="s">
        <v>37</v>
      </c>
      <c r="D395" s="42" t="s">
        <v>23</v>
      </c>
      <c r="E395" s="42"/>
      <c r="F395" s="42" t="s">
        <v>212</v>
      </c>
      <c r="G395" s="42">
        <v>4.0999999999999996</v>
      </c>
      <c r="H395" s="38" t="s">
        <v>212</v>
      </c>
    </row>
    <row r="396" spans="1:8" x14ac:dyDescent="0.3">
      <c r="A396" s="42" t="s">
        <v>27</v>
      </c>
      <c r="B396" s="42" t="str">
        <f t="shared" si="36"/>
        <v>NaturalRiparian Grass Buffer</v>
      </c>
      <c r="C396" s="42" t="s">
        <v>37</v>
      </c>
      <c r="D396" s="42" t="s">
        <v>60</v>
      </c>
      <c r="E396" s="42">
        <v>0.38</v>
      </c>
      <c r="F396" s="42"/>
      <c r="G396" s="42">
        <v>4.0999999999999996</v>
      </c>
      <c r="H396" s="38">
        <f t="shared" ref="H396:H402" si="37">G396*$E6</f>
        <v>1.5579999999999998</v>
      </c>
    </row>
    <row r="397" spans="1:8" x14ac:dyDescent="0.3">
      <c r="A397" s="42" t="s">
        <v>27</v>
      </c>
      <c r="B397" s="42" t="str">
        <f t="shared" si="36"/>
        <v>NaturalLoafing Lot Management</v>
      </c>
      <c r="C397" s="42" t="s">
        <v>37</v>
      </c>
      <c r="D397" s="42" t="s">
        <v>63</v>
      </c>
      <c r="E397" s="42">
        <v>0.2</v>
      </c>
      <c r="F397" s="42"/>
      <c r="G397" s="42">
        <v>4.0999999999999996</v>
      </c>
      <c r="H397" s="38">
        <f t="shared" si="37"/>
        <v>0.82</v>
      </c>
    </row>
    <row r="398" spans="1:8" x14ac:dyDescent="0.3">
      <c r="A398" s="42" t="s">
        <v>27</v>
      </c>
      <c r="B398" s="42" t="str">
        <f t="shared" si="36"/>
        <v>NaturalNutrient Management</v>
      </c>
      <c r="C398" s="42" t="s">
        <v>37</v>
      </c>
      <c r="D398" s="42" t="s">
        <v>65</v>
      </c>
      <c r="E398" s="42">
        <v>0.19</v>
      </c>
      <c r="F398" s="42"/>
      <c r="G398" s="42">
        <v>4.0999999999999996</v>
      </c>
      <c r="H398" s="38">
        <f t="shared" si="37"/>
        <v>0.77899999999999991</v>
      </c>
    </row>
    <row r="399" spans="1:8" x14ac:dyDescent="0.3">
      <c r="A399" s="42" t="s">
        <v>27</v>
      </c>
      <c r="B399" s="42" t="str">
        <f t="shared" si="36"/>
        <v>NaturalOff Stream Watering without Fencing</v>
      </c>
      <c r="C399" s="42" t="s">
        <v>37</v>
      </c>
      <c r="D399" s="42" t="s">
        <v>67</v>
      </c>
      <c r="E399" s="42">
        <v>0.05</v>
      </c>
      <c r="F399" s="42"/>
      <c r="G399" s="42">
        <v>4.0999999999999996</v>
      </c>
      <c r="H399" s="38">
        <f t="shared" si="37"/>
        <v>0.20499999999999999</v>
      </c>
    </row>
    <row r="400" spans="1:8" x14ac:dyDescent="0.3">
      <c r="A400" s="42" t="s">
        <v>27</v>
      </c>
      <c r="B400" s="42" t="str">
        <f t="shared" si="36"/>
        <v>NaturalPrecision Intensive Rotational/Prescribed Grazing</v>
      </c>
      <c r="C400" s="42" t="s">
        <v>37</v>
      </c>
      <c r="D400" s="42" t="s">
        <v>69</v>
      </c>
      <c r="E400" s="42">
        <v>0.1</v>
      </c>
      <c r="F400" s="42"/>
      <c r="G400" s="42">
        <v>4.0999999999999996</v>
      </c>
      <c r="H400" s="38">
        <f t="shared" si="37"/>
        <v>0.41</v>
      </c>
    </row>
    <row r="401" spans="1:8" x14ac:dyDescent="0.3">
      <c r="A401" s="42" t="s">
        <v>27</v>
      </c>
      <c r="B401" s="42" t="str">
        <f t="shared" si="36"/>
        <v>NaturalRiparian Forest Buffer</v>
      </c>
      <c r="C401" s="42" t="s">
        <v>37</v>
      </c>
      <c r="D401" s="42" t="s">
        <v>71</v>
      </c>
      <c r="E401" s="42">
        <v>0.54</v>
      </c>
      <c r="F401" s="42"/>
      <c r="G401" s="42">
        <v>4.0999999999999996</v>
      </c>
      <c r="H401" s="38">
        <f t="shared" si="37"/>
        <v>2.214</v>
      </c>
    </row>
    <row r="402" spans="1:8" x14ac:dyDescent="0.3">
      <c r="A402" s="42" t="s">
        <v>27</v>
      </c>
      <c r="B402" s="42" t="str">
        <f t="shared" si="36"/>
        <v>NaturalSoil Conservation and Water Quality Plans</v>
      </c>
      <c r="C402" s="42" t="s">
        <v>37</v>
      </c>
      <c r="D402" s="42" t="s">
        <v>73</v>
      </c>
      <c r="E402" s="42">
        <v>0.08</v>
      </c>
      <c r="F402" s="42"/>
      <c r="G402" s="42">
        <v>4.0999999999999996</v>
      </c>
      <c r="H402" s="38">
        <f t="shared" si="37"/>
        <v>0.32799999999999996</v>
      </c>
    </row>
    <row r="403" spans="1:8" x14ac:dyDescent="0.3">
      <c r="A403" s="42" t="s">
        <v>27</v>
      </c>
      <c r="B403" s="42" t="str">
        <f t="shared" si="36"/>
        <v xml:space="preserve">NaturalTree Planting </v>
      </c>
      <c r="C403" s="42" t="s">
        <v>37</v>
      </c>
      <c r="D403" s="42" t="s">
        <v>75</v>
      </c>
      <c r="E403" s="42"/>
      <c r="F403" s="42"/>
      <c r="G403" s="42">
        <v>4.0999999999999996</v>
      </c>
      <c r="H403" s="38">
        <f>G403-$G403</f>
        <v>0</v>
      </c>
    </row>
    <row r="404" spans="1:8" x14ac:dyDescent="0.3">
      <c r="A404" s="42" t="s">
        <v>27</v>
      </c>
      <c r="B404" s="42" t="str">
        <f t="shared" si="36"/>
        <v>NaturalWaste Storage Facility</v>
      </c>
      <c r="C404" s="42" t="s">
        <v>37</v>
      </c>
      <c r="D404" s="42" t="s">
        <v>79</v>
      </c>
      <c r="E404" s="42">
        <v>0.19</v>
      </c>
      <c r="F404" s="42"/>
      <c r="G404" s="42">
        <v>4.0999999999999996</v>
      </c>
      <c r="H404" s="38">
        <f t="shared" ref="H404:H411" si="38">G404*$E14</f>
        <v>0.77899999999999991</v>
      </c>
    </row>
    <row r="405" spans="1:8" x14ac:dyDescent="0.3">
      <c r="A405" s="42" t="s">
        <v>27</v>
      </c>
      <c r="B405" s="42" t="str">
        <f t="shared" si="36"/>
        <v>NaturalWetland Enhancement</v>
      </c>
      <c r="C405" s="42" t="s">
        <v>37</v>
      </c>
      <c r="D405" s="42" t="s">
        <v>81</v>
      </c>
      <c r="E405" s="42">
        <v>0.17</v>
      </c>
      <c r="F405" s="42"/>
      <c r="G405" s="42">
        <v>4.0999999999999996</v>
      </c>
      <c r="H405" s="38">
        <f t="shared" si="38"/>
        <v>0.69699999999999995</v>
      </c>
    </row>
    <row r="406" spans="1:8" x14ac:dyDescent="0.3">
      <c r="A406" s="42" t="s">
        <v>27</v>
      </c>
      <c r="B406" s="42" t="str">
        <f t="shared" si="36"/>
        <v>NaturalWetland Restoration/Creation</v>
      </c>
      <c r="C406" s="42" t="s">
        <v>37</v>
      </c>
      <c r="D406" s="42" t="s">
        <v>83</v>
      </c>
      <c r="E406" s="42">
        <v>0.42</v>
      </c>
      <c r="F406" s="42"/>
      <c r="G406" s="42">
        <v>4.0999999999999996</v>
      </c>
      <c r="H406" s="38">
        <f t="shared" si="38"/>
        <v>1.7219999999999998</v>
      </c>
    </row>
    <row r="407" spans="1:8" x14ac:dyDescent="0.3">
      <c r="A407" s="42" t="s">
        <v>85</v>
      </c>
      <c r="B407" s="42" t="str">
        <f t="shared" si="36"/>
        <v>NaturalBioretention/raingardens - A/B soils, no underdrain</v>
      </c>
      <c r="C407" s="42" t="s">
        <v>37</v>
      </c>
      <c r="D407" s="42" t="s">
        <v>86</v>
      </c>
      <c r="E407" s="42">
        <v>0.8</v>
      </c>
      <c r="F407" s="42"/>
      <c r="G407" s="42">
        <v>4.0999999999999996</v>
      </c>
      <c r="H407" s="38">
        <f t="shared" si="38"/>
        <v>3.28</v>
      </c>
    </row>
    <row r="408" spans="1:8" x14ac:dyDescent="0.3">
      <c r="A408" s="42" t="s">
        <v>85</v>
      </c>
      <c r="B408" s="42" t="str">
        <f t="shared" si="36"/>
        <v>NaturalBioretention/raingardens - A/B soils, underdrain</v>
      </c>
      <c r="C408" s="42" t="s">
        <v>37</v>
      </c>
      <c r="D408" s="42" t="s">
        <v>88</v>
      </c>
      <c r="E408" s="42">
        <v>0.7</v>
      </c>
      <c r="F408" s="42"/>
      <c r="G408" s="42">
        <v>4.0999999999999996</v>
      </c>
      <c r="H408" s="38">
        <f t="shared" si="38"/>
        <v>2.8699999999999997</v>
      </c>
    </row>
    <row r="409" spans="1:8" x14ac:dyDescent="0.3">
      <c r="A409" s="42" t="s">
        <v>85</v>
      </c>
      <c r="B409" s="42" t="str">
        <f t="shared" si="36"/>
        <v>NaturalBioretention/raingardens - C/D soils, underdrain</v>
      </c>
      <c r="C409" s="42" t="s">
        <v>37</v>
      </c>
      <c r="D409" s="42" t="s">
        <v>90</v>
      </c>
      <c r="E409" s="42">
        <v>0.25</v>
      </c>
      <c r="F409" s="42"/>
      <c r="G409" s="42">
        <v>4.0999999999999996</v>
      </c>
      <c r="H409" s="38">
        <f t="shared" si="38"/>
        <v>1.0249999999999999</v>
      </c>
    </row>
    <row r="410" spans="1:8" x14ac:dyDescent="0.3">
      <c r="A410" s="42" t="s">
        <v>85</v>
      </c>
      <c r="B410" s="42" t="str">
        <f t="shared" si="36"/>
        <v>NaturalDisconnection of Rooftop Runoff</v>
      </c>
      <c r="C410" s="42" t="s">
        <v>37</v>
      </c>
      <c r="D410" s="42" t="s">
        <v>92</v>
      </c>
      <c r="E410" s="42">
        <v>0.7</v>
      </c>
      <c r="F410" s="42"/>
      <c r="G410" s="42">
        <v>4.0999999999999996</v>
      </c>
      <c r="H410" s="38">
        <f t="shared" si="38"/>
        <v>2.8699999999999997</v>
      </c>
    </row>
    <row r="411" spans="1:8" x14ac:dyDescent="0.3">
      <c r="A411" s="42" t="s">
        <v>85</v>
      </c>
      <c r="B411" s="42" t="str">
        <f t="shared" si="36"/>
        <v>NaturalFilter strip/Vegetated Filter Strip/Grass Buffer</v>
      </c>
      <c r="C411" s="42" t="s">
        <v>37</v>
      </c>
      <c r="D411" s="42" t="s">
        <v>213</v>
      </c>
      <c r="E411" s="42">
        <v>0.38</v>
      </c>
      <c r="F411" s="42"/>
      <c r="G411" s="42">
        <v>4.0999999999999996</v>
      </c>
      <c r="H411" s="38">
        <f t="shared" si="38"/>
        <v>1.5579999999999998</v>
      </c>
    </row>
    <row r="412" spans="1:8" x14ac:dyDescent="0.3">
      <c r="A412" s="42" t="s">
        <v>85</v>
      </c>
      <c r="B412" s="42" t="str">
        <f t="shared" si="36"/>
        <v>NaturalForest Planting</v>
      </c>
      <c r="C412" s="42" t="s">
        <v>37</v>
      </c>
      <c r="D412" s="42" t="s">
        <v>96</v>
      </c>
      <c r="E412" s="42"/>
      <c r="F412" s="42"/>
      <c r="G412" s="42">
        <v>4.0999999999999996</v>
      </c>
      <c r="H412" s="38">
        <f>G412-$G412</f>
        <v>0</v>
      </c>
    </row>
    <row r="413" spans="1:8" x14ac:dyDescent="0.3">
      <c r="A413" s="42" t="s">
        <v>85</v>
      </c>
      <c r="B413" s="42" t="str">
        <f t="shared" si="36"/>
        <v>NaturalVegetated Swale</v>
      </c>
      <c r="C413" s="42" t="s">
        <v>37</v>
      </c>
      <c r="D413" s="42" t="s">
        <v>98</v>
      </c>
      <c r="E413" s="42">
        <v>0.38</v>
      </c>
      <c r="F413" s="42"/>
      <c r="G413" s="42">
        <v>4.0999999999999996</v>
      </c>
      <c r="H413" s="38">
        <f t="shared" ref="H413:H424" si="39">G413*$E23</f>
        <v>1.5579999999999998</v>
      </c>
    </row>
    <row r="414" spans="1:8" x14ac:dyDescent="0.3">
      <c r="A414" s="42" t="s">
        <v>85</v>
      </c>
      <c r="B414" s="42" t="str">
        <f t="shared" si="36"/>
        <v>NaturalGrassed Waterway</v>
      </c>
      <c r="C414" s="42" t="s">
        <v>37</v>
      </c>
      <c r="D414" s="42" t="s">
        <v>100</v>
      </c>
      <c r="E414" s="42">
        <v>0.38</v>
      </c>
      <c r="F414" s="42"/>
      <c r="G414" s="42">
        <v>4.0999999999999996</v>
      </c>
      <c r="H414" s="38">
        <f t="shared" si="39"/>
        <v>1.5579999999999998</v>
      </c>
    </row>
    <row r="415" spans="1:8" x14ac:dyDescent="0.3">
      <c r="A415" s="42" t="s">
        <v>85</v>
      </c>
      <c r="B415" s="42" t="str">
        <f t="shared" si="36"/>
        <v>NaturalGreen roof system</v>
      </c>
      <c r="C415" s="42" t="s">
        <v>37</v>
      </c>
      <c r="D415" s="42" t="s">
        <v>102</v>
      </c>
      <c r="E415" s="42">
        <v>0.25</v>
      </c>
      <c r="F415" s="42"/>
      <c r="G415" s="42">
        <v>4.0999999999999996</v>
      </c>
      <c r="H415" s="38">
        <f t="shared" si="39"/>
        <v>1.0249999999999999</v>
      </c>
    </row>
    <row r="416" spans="1:8" x14ac:dyDescent="0.3">
      <c r="A416" s="42" t="s">
        <v>85</v>
      </c>
      <c r="B416" s="42" t="str">
        <f t="shared" si="36"/>
        <v>NaturalImpervious Disconnection to amended soils</v>
      </c>
      <c r="C416" s="42" t="s">
        <v>37</v>
      </c>
      <c r="D416" s="42" t="s">
        <v>104</v>
      </c>
      <c r="E416" s="42">
        <v>0.12</v>
      </c>
      <c r="F416" s="42"/>
      <c r="G416" s="42">
        <v>4.0999999999999996</v>
      </c>
      <c r="H416" s="38">
        <f t="shared" si="39"/>
        <v>0.49199999999999994</v>
      </c>
    </row>
    <row r="417" spans="1:8" x14ac:dyDescent="0.3">
      <c r="A417" s="42" t="s">
        <v>85</v>
      </c>
      <c r="B417" s="42" t="str">
        <f t="shared" si="36"/>
        <v>NaturalPermeable/Porous Pavement w/o Sand, Veg. - A/B soils, no underdrain</v>
      </c>
      <c r="C417" s="42" t="s">
        <v>37</v>
      </c>
      <c r="D417" s="42" t="s">
        <v>106</v>
      </c>
      <c r="E417" s="42">
        <v>0.8</v>
      </c>
      <c r="F417" s="42"/>
      <c r="G417" s="42">
        <v>4.0999999999999996</v>
      </c>
      <c r="H417" s="38">
        <f t="shared" si="39"/>
        <v>3.28</v>
      </c>
    </row>
    <row r="418" spans="1:8" x14ac:dyDescent="0.3">
      <c r="A418" s="42" t="s">
        <v>85</v>
      </c>
      <c r="B418" s="42" t="str">
        <f t="shared" si="36"/>
        <v>NaturalPermeable/Porous Pavement w/o Sand, Veg. - A/B soils, underdrain</v>
      </c>
      <c r="C418" s="42" t="s">
        <v>37</v>
      </c>
      <c r="D418" s="42" t="s">
        <v>108</v>
      </c>
      <c r="E418" s="42">
        <v>0.45</v>
      </c>
      <c r="F418" s="42"/>
      <c r="G418" s="42">
        <v>4.0999999999999996</v>
      </c>
      <c r="H418" s="38">
        <f t="shared" si="39"/>
        <v>1.845</v>
      </c>
    </row>
    <row r="419" spans="1:8" x14ac:dyDescent="0.3">
      <c r="A419" s="42" t="s">
        <v>85</v>
      </c>
      <c r="B419" s="42" t="str">
        <f t="shared" si="36"/>
        <v>NaturalPermeable/Porous Pavement w/o Sand, Veg. - C/D soils, underdrain</v>
      </c>
      <c r="C419" s="42" t="s">
        <v>37</v>
      </c>
      <c r="D419" s="42" t="s">
        <v>110</v>
      </c>
      <c r="E419" s="42">
        <v>0.1</v>
      </c>
      <c r="F419" s="42"/>
      <c r="G419" s="42">
        <v>4.0999999999999996</v>
      </c>
      <c r="H419" s="38">
        <f t="shared" si="39"/>
        <v>0.41</v>
      </c>
    </row>
    <row r="420" spans="1:8" x14ac:dyDescent="0.3">
      <c r="A420" s="42" t="s">
        <v>85</v>
      </c>
      <c r="B420" s="42" t="str">
        <f t="shared" si="36"/>
        <v>NaturalPermeable/Porous Pavement w/Sand, Veg. - A/B soils, no underdrain</v>
      </c>
      <c r="C420" s="42" t="s">
        <v>37</v>
      </c>
      <c r="D420" s="42" t="s">
        <v>112</v>
      </c>
      <c r="E420" s="42">
        <v>0.8</v>
      </c>
      <c r="F420" s="42"/>
      <c r="G420" s="42">
        <v>4.0999999999999996</v>
      </c>
      <c r="H420" s="38">
        <f t="shared" si="39"/>
        <v>3.28</v>
      </c>
    </row>
    <row r="421" spans="1:8" x14ac:dyDescent="0.3">
      <c r="A421" s="42" t="s">
        <v>85</v>
      </c>
      <c r="B421" s="42" t="str">
        <f t="shared" si="36"/>
        <v>NaturalPermeable/Porous Pavement w/Sand, Veg. - A/B soils, underdrain</v>
      </c>
      <c r="C421" s="42" t="s">
        <v>37</v>
      </c>
      <c r="D421" s="42" t="s">
        <v>114</v>
      </c>
      <c r="E421" s="42">
        <v>0.7</v>
      </c>
      <c r="F421" s="42"/>
      <c r="G421" s="42">
        <v>4.0999999999999996</v>
      </c>
      <c r="H421" s="38">
        <f t="shared" si="39"/>
        <v>2.8699999999999997</v>
      </c>
    </row>
    <row r="422" spans="1:8" x14ac:dyDescent="0.3">
      <c r="A422" s="42" t="s">
        <v>85</v>
      </c>
      <c r="B422" s="42" t="str">
        <f t="shared" si="36"/>
        <v>NaturalPermeable/Porous Pavement w/Sand, Veg. - C/D soils, underdrain</v>
      </c>
      <c r="C422" s="42" t="s">
        <v>37</v>
      </c>
      <c r="D422" s="42" t="s">
        <v>116</v>
      </c>
      <c r="E422" s="42">
        <v>0.2</v>
      </c>
      <c r="F422" s="42"/>
      <c r="G422" s="42">
        <v>4.0999999999999996</v>
      </c>
      <c r="H422" s="38">
        <f t="shared" si="39"/>
        <v>0.82</v>
      </c>
    </row>
    <row r="423" spans="1:8" x14ac:dyDescent="0.3">
      <c r="A423" s="42" t="s">
        <v>85</v>
      </c>
      <c r="B423" s="42" t="str">
        <f t="shared" si="36"/>
        <v>NaturalPlanter boxes/Stormwater Planters</v>
      </c>
      <c r="C423" s="42" t="s">
        <v>37</v>
      </c>
      <c r="D423" s="42" t="s">
        <v>118</v>
      </c>
      <c r="E423" s="42">
        <v>0.7</v>
      </c>
      <c r="F423" s="42"/>
      <c r="G423" s="42">
        <v>4.0999999999999996</v>
      </c>
      <c r="H423" s="38">
        <f t="shared" si="39"/>
        <v>2.8699999999999997</v>
      </c>
    </row>
    <row r="424" spans="1:8" x14ac:dyDescent="0.3">
      <c r="A424" s="42" t="s">
        <v>85</v>
      </c>
      <c r="B424" s="42" t="str">
        <f t="shared" si="36"/>
        <v>NaturalRain Barrels and Cisterns</v>
      </c>
      <c r="C424" s="42" t="s">
        <v>37</v>
      </c>
      <c r="D424" s="42" t="s">
        <v>120</v>
      </c>
      <c r="E424" s="42">
        <v>0.7</v>
      </c>
      <c r="F424" s="42"/>
      <c r="G424" s="42">
        <v>4.0999999999999996</v>
      </c>
      <c r="H424" s="38">
        <f t="shared" si="39"/>
        <v>2.8699999999999997</v>
      </c>
    </row>
    <row r="425" spans="1:8" x14ac:dyDescent="0.3">
      <c r="A425" s="42" t="s">
        <v>85</v>
      </c>
      <c r="B425" s="42" t="str">
        <f t="shared" si="36"/>
        <v>NaturalTree Planting</v>
      </c>
      <c r="C425" s="42" t="s">
        <v>37</v>
      </c>
      <c r="D425" s="42" t="s">
        <v>122</v>
      </c>
      <c r="E425" s="42"/>
      <c r="F425" s="42"/>
      <c r="G425" s="42">
        <v>4.0999999999999996</v>
      </c>
      <c r="H425" s="38">
        <f>G425-$G425</f>
        <v>0</v>
      </c>
    </row>
    <row r="426" spans="1:8" x14ac:dyDescent="0.3">
      <c r="A426" s="42" t="s">
        <v>85</v>
      </c>
      <c r="B426" s="42" t="str">
        <f t="shared" si="36"/>
        <v>NaturalVegetated Open Channels</v>
      </c>
      <c r="C426" s="42" t="s">
        <v>37</v>
      </c>
      <c r="D426" s="42" t="s">
        <v>124</v>
      </c>
      <c r="E426" s="42">
        <v>0.45</v>
      </c>
      <c r="F426" s="42"/>
      <c r="G426" s="42">
        <v>4.0999999999999996</v>
      </c>
      <c r="H426" s="38">
        <f t="shared" ref="H426:H443" si="40">G426*$E36</f>
        <v>1.845</v>
      </c>
    </row>
    <row r="427" spans="1:8" x14ac:dyDescent="0.3">
      <c r="A427" s="42" t="s">
        <v>126</v>
      </c>
      <c r="B427" s="42" t="str">
        <f t="shared" si="36"/>
        <v>NaturalBioswale</v>
      </c>
      <c r="C427" s="42" t="s">
        <v>37</v>
      </c>
      <c r="D427" s="42" t="s">
        <v>127</v>
      </c>
      <c r="E427" s="42">
        <v>0.7</v>
      </c>
      <c r="F427" s="42"/>
      <c r="G427" s="42">
        <v>4.0999999999999996</v>
      </c>
      <c r="H427" s="38">
        <f t="shared" si="40"/>
        <v>2.8699999999999997</v>
      </c>
    </row>
    <row r="428" spans="1:8" x14ac:dyDescent="0.3">
      <c r="A428" s="42" t="s">
        <v>126</v>
      </c>
      <c r="B428" s="42" t="str">
        <f t="shared" si="36"/>
        <v>NaturalTerrace/Diversion Terrace</v>
      </c>
      <c r="C428" s="42" t="s">
        <v>37</v>
      </c>
      <c r="D428" s="42" t="s">
        <v>129</v>
      </c>
      <c r="E428" s="42">
        <v>0.1</v>
      </c>
      <c r="F428" s="42"/>
      <c r="G428" s="42">
        <v>4.0999999999999996</v>
      </c>
      <c r="H428" s="38">
        <f t="shared" si="40"/>
        <v>0.41</v>
      </c>
    </row>
    <row r="429" spans="1:8" x14ac:dyDescent="0.3">
      <c r="A429" s="42" t="s">
        <v>131</v>
      </c>
      <c r="B429" s="42" t="str">
        <f t="shared" si="36"/>
        <v>NaturalFilter Strip Runoff Reduction</v>
      </c>
      <c r="C429" s="42" t="s">
        <v>37</v>
      </c>
      <c r="D429" s="42" t="s">
        <v>132</v>
      </c>
      <c r="E429" s="42">
        <v>0.2</v>
      </c>
      <c r="F429" s="42"/>
      <c r="G429" s="42">
        <v>4.0999999999999996</v>
      </c>
      <c r="H429" s="38">
        <f t="shared" si="40"/>
        <v>0.82</v>
      </c>
    </row>
    <row r="430" spans="1:8" x14ac:dyDescent="0.3">
      <c r="A430" s="42" t="s">
        <v>131</v>
      </c>
      <c r="B430" s="42" t="str">
        <f t="shared" si="36"/>
        <v>NaturalFiltering Practices/Underground Sand Filter</v>
      </c>
      <c r="C430" s="42" t="s">
        <v>37</v>
      </c>
      <c r="D430" s="42" t="s">
        <v>134</v>
      </c>
      <c r="E430" s="42">
        <v>0.4</v>
      </c>
      <c r="F430" s="42"/>
      <c r="G430" s="42">
        <v>4.0999999999999996</v>
      </c>
      <c r="H430" s="38">
        <f t="shared" si="40"/>
        <v>1.64</v>
      </c>
    </row>
    <row r="431" spans="1:8" x14ac:dyDescent="0.3">
      <c r="A431" s="42" t="s">
        <v>136</v>
      </c>
      <c r="B431" s="42" t="str">
        <f t="shared" si="36"/>
        <v>NaturalDry Well</v>
      </c>
      <c r="C431" s="42" t="s">
        <v>37</v>
      </c>
      <c r="D431" s="42" t="s">
        <v>137</v>
      </c>
      <c r="E431" s="42">
        <v>0.85</v>
      </c>
      <c r="F431" s="42"/>
      <c r="G431" s="42">
        <v>4.0999999999999996</v>
      </c>
      <c r="H431" s="38">
        <f t="shared" si="40"/>
        <v>3.4849999999999994</v>
      </c>
    </row>
    <row r="432" spans="1:8" x14ac:dyDescent="0.3">
      <c r="A432" s="42" t="s">
        <v>136</v>
      </c>
      <c r="B432" s="42" t="str">
        <f t="shared" si="36"/>
        <v>Naturalinfiltration Basin</v>
      </c>
      <c r="C432" s="42" t="s">
        <v>37</v>
      </c>
      <c r="D432" s="42" t="s">
        <v>139</v>
      </c>
      <c r="E432" s="42">
        <v>0.85</v>
      </c>
      <c r="F432" s="42"/>
      <c r="G432" s="42">
        <v>4.0999999999999996</v>
      </c>
      <c r="H432" s="38">
        <f t="shared" si="40"/>
        <v>3.4849999999999994</v>
      </c>
    </row>
    <row r="433" spans="1:8" x14ac:dyDescent="0.3">
      <c r="A433" s="42" t="s">
        <v>136</v>
      </c>
      <c r="B433" s="42" t="str">
        <f t="shared" si="36"/>
        <v>NaturalInfiltration Practices w/o Sand, Veg. - A/B soils, no underdrain</v>
      </c>
      <c r="C433" s="42" t="s">
        <v>37</v>
      </c>
      <c r="D433" s="42" t="s">
        <v>141</v>
      </c>
      <c r="E433" s="42">
        <v>0.8</v>
      </c>
      <c r="F433" s="42"/>
      <c r="G433" s="42">
        <v>4.0999999999999996</v>
      </c>
      <c r="H433" s="38">
        <f t="shared" si="40"/>
        <v>3.28</v>
      </c>
    </row>
    <row r="434" spans="1:8" x14ac:dyDescent="0.3">
      <c r="A434" s="42" t="s">
        <v>136</v>
      </c>
      <c r="B434" s="42" t="str">
        <f t="shared" si="36"/>
        <v>NaturalInfiltration Trench</v>
      </c>
      <c r="C434" s="42" t="s">
        <v>37</v>
      </c>
      <c r="D434" s="42" t="s">
        <v>143</v>
      </c>
      <c r="E434" s="42">
        <v>0.85</v>
      </c>
      <c r="F434" s="42"/>
      <c r="G434" s="42">
        <v>4.0999999999999996</v>
      </c>
      <c r="H434" s="38">
        <f t="shared" si="40"/>
        <v>3.4849999999999994</v>
      </c>
    </row>
    <row r="435" spans="1:8" x14ac:dyDescent="0.3">
      <c r="A435" s="42" t="s">
        <v>136</v>
      </c>
      <c r="B435" s="42" t="str">
        <f t="shared" si="36"/>
        <v>NaturalSubsurface Drain</v>
      </c>
      <c r="C435" s="42" t="s">
        <v>37</v>
      </c>
      <c r="D435" s="42" t="s">
        <v>145</v>
      </c>
      <c r="E435" s="42">
        <v>0.85</v>
      </c>
      <c r="F435" s="42"/>
      <c r="G435" s="42">
        <v>4.0999999999999996</v>
      </c>
      <c r="H435" s="38">
        <f t="shared" si="40"/>
        <v>3.4849999999999994</v>
      </c>
    </row>
    <row r="436" spans="1:8" x14ac:dyDescent="0.3">
      <c r="A436" s="42" t="s">
        <v>136</v>
      </c>
      <c r="B436" s="42" t="str">
        <f t="shared" si="36"/>
        <v>NaturalUnderground infiltration system</v>
      </c>
      <c r="C436" s="42" t="s">
        <v>37</v>
      </c>
      <c r="D436" s="42" t="s">
        <v>147</v>
      </c>
      <c r="E436" s="42">
        <v>0.85</v>
      </c>
      <c r="F436" s="42"/>
      <c r="G436" s="42">
        <v>4.0999999999999996</v>
      </c>
      <c r="H436" s="38">
        <f t="shared" si="40"/>
        <v>3.4849999999999994</v>
      </c>
    </row>
    <row r="437" spans="1:8" x14ac:dyDescent="0.3">
      <c r="A437" s="42" t="s">
        <v>149</v>
      </c>
      <c r="B437" s="42" t="str">
        <f t="shared" si="36"/>
        <v>NaturalDry Extended Detention Ponds</v>
      </c>
      <c r="C437" s="42" t="s">
        <v>37</v>
      </c>
      <c r="D437" s="42" t="s">
        <v>150</v>
      </c>
      <c r="E437" s="42">
        <v>0.2</v>
      </c>
      <c r="F437" s="42"/>
      <c r="G437" s="42">
        <v>4.0999999999999996</v>
      </c>
      <c r="H437" s="38">
        <f t="shared" si="40"/>
        <v>0.82</v>
      </c>
    </row>
    <row r="438" spans="1:8" x14ac:dyDescent="0.3">
      <c r="A438" s="42" t="s">
        <v>149</v>
      </c>
      <c r="B438" s="42" t="str">
        <f t="shared" si="36"/>
        <v>NaturalWet Extended Detention Pond</v>
      </c>
      <c r="C438" s="42" t="s">
        <v>37</v>
      </c>
      <c r="D438" s="42" t="s">
        <v>152</v>
      </c>
      <c r="E438" s="42">
        <v>0.2</v>
      </c>
      <c r="F438" s="42"/>
      <c r="G438" s="42">
        <v>4.0999999999999996</v>
      </c>
      <c r="H438" s="38">
        <f t="shared" si="40"/>
        <v>0.82</v>
      </c>
    </row>
    <row r="439" spans="1:8" x14ac:dyDescent="0.3">
      <c r="A439" s="42" t="s">
        <v>149</v>
      </c>
      <c r="B439" s="42" t="str">
        <f t="shared" si="36"/>
        <v>NaturalSediment Basin</v>
      </c>
      <c r="C439" s="42" t="s">
        <v>37</v>
      </c>
      <c r="D439" s="42" t="s">
        <v>153</v>
      </c>
      <c r="E439" s="42">
        <v>0.05</v>
      </c>
      <c r="F439" s="42"/>
      <c r="G439" s="42">
        <v>4.0999999999999996</v>
      </c>
      <c r="H439" s="38">
        <f t="shared" si="40"/>
        <v>0.20499999999999999</v>
      </c>
    </row>
    <row r="440" spans="1:8" x14ac:dyDescent="0.3">
      <c r="A440" s="42" t="s">
        <v>149</v>
      </c>
      <c r="B440" s="42" t="str">
        <f t="shared" si="36"/>
        <v>NaturalStormwater Ponds</v>
      </c>
      <c r="C440" s="42" t="s">
        <v>37</v>
      </c>
      <c r="D440" s="42" t="s">
        <v>149</v>
      </c>
      <c r="E440" s="42">
        <v>0.2</v>
      </c>
      <c r="F440" s="42"/>
      <c r="G440" s="42">
        <v>4.0999999999999996</v>
      </c>
      <c r="H440" s="38">
        <f t="shared" si="40"/>
        <v>0.82</v>
      </c>
    </row>
    <row r="441" spans="1:8" x14ac:dyDescent="0.3">
      <c r="A441" s="42" t="s">
        <v>156</v>
      </c>
      <c r="B441" s="42" t="str">
        <f t="shared" si="36"/>
        <v>NaturalConstructed Wetland/Stormwater Wetland</v>
      </c>
      <c r="C441" s="42" t="s">
        <v>37</v>
      </c>
      <c r="D441" s="42" t="s">
        <v>157</v>
      </c>
      <c r="E441" s="42">
        <v>0.2</v>
      </c>
      <c r="F441" s="42"/>
      <c r="G441" s="42">
        <v>4.0999999999999996</v>
      </c>
      <c r="H441" s="38">
        <f t="shared" si="40"/>
        <v>0.82</v>
      </c>
    </row>
    <row r="442" spans="1:8" x14ac:dyDescent="0.3">
      <c r="A442" s="42" t="s">
        <v>156</v>
      </c>
      <c r="B442" s="42" t="str">
        <f t="shared" si="36"/>
        <v>NaturalWetland Creation, Shallow Wetland/Pond/Wetland System/Pocket Wetland</v>
      </c>
      <c r="C442" s="42" t="s">
        <v>37</v>
      </c>
      <c r="D442" s="42" t="s">
        <v>159</v>
      </c>
      <c r="E442" s="42">
        <v>0.2</v>
      </c>
      <c r="F442" s="42"/>
      <c r="G442" s="42">
        <v>4.0999999999999996</v>
      </c>
      <c r="H442" s="38">
        <f t="shared" si="40"/>
        <v>0.82</v>
      </c>
    </row>
    <row r="443" spans="1:8" x14ac:dyDescent="0.3">
      <c r="A443" s="42" t="s">
        <v>160</v>
      </c>
      <c r="B443" s="42" t="str">
        <f t="shared" si="36"/>
        <v xml:space="preserve">NaturalRiparian Forest Buffer </v>
      </c>
      <c r="C443" s="42" t="s">
        <v>37</v>
      </c>
      <c r="D443" s="42" t="s">
        <v>161</v>
      </c>
      <c r="E443" s="42">
        <v>0.54</v>
      </c>
      <c r="F443" s="42"/>
      <c r="G443" s="42">
        <v>4.0999999999999996</v>
      </c>
      <c r="H443" s="38">
        <f t="shared" si="40"/>
        <v>2.214</v>
      </c>
    </row>
    <row r="444" spans="1:8" x14ac:dyDescent="0.3">
      <c r="A444" s="42" t="s">
        <v>160</v>
      </c>
      <c r="B444" s="42" t="str">
        <f t="shared" ref="B444:B456" si="41">C444&amp;D444</f>
        <v>NaturalStream Restoration (feet)</v>
      </c>
      <c r="C444" s="42" t="s">
        <v>37</v>
      </c>
      <c r="D444" s="42" t="s">
        <v>163</v>
      </c>
      <c r="E444" s="42"/>
      <c r="F444" s="42">
        <v>7.4999999999999997E-2</v>
      </c>
      <c r="G444" s="42">
        <v>4.0999999999999996</v>
      </c>
      <c r="H444" s="38">
        <v>7.4999999999999997E-2</v>
      </c>
    </row>
    <row r="445" spans="1:8" x14ac:dyDescent="0.3">
      <c r="A445" s="42" t="s">
        <v>160</v>
      </c>
      <c r="B445" s="42" t="str">
        <f t="shared" si="41"/>
        <v>NaturalWetland Rehabilitation</v>
      </c>
      <c r="C445" s="42" t="s">
        <v>37</v>
      </c>
      <c r="D445" s="42" t="s">
        <v>165</v>
      </c>
      <c r="E445" s="42">
        <v>0.42</v>
      </c>
      <c r="F445" s="42"/>
      <c r="G445" s="42">
        <v>4.0999999999999996</v>
      </c>
      <c r="H445" s="38">
        <f t="shared" ref="H445:H456" si="42">G445*$E55</f>
        <v>1.7219999999999998</v>
      </c>
    </row>
    <row r="446" spans="1:8" x14ac:dyDescent="0.3">
      <c r="A446" s="42" t="s">
        <v>167</v>
      </c>
      <c r="B446" s="42" t="str">
        <f t="shared" si="41"/>
        <v>NaturalVacuum/Advanced Sweeping Technology - 1 pass/12 weeks</v>
      </c>
      <c r="C446" s="42" t="s">
        <v>37</v>
      </c>
      <c r="D446" s="42" t="s">
        <v>168</v>
      </c>
      <c r="E446" s="42">
        <v>0</v>
      </c>
      <c r="F446" s="42"/>
      <c r="G446" s="42">
        <v>4.0999999999999996</v>
      </c>
      <c r="H446" s="38">
        <f t="shared" si="42"/>
        <v>0</v>
      </c>
    </row>
    <row r="447" spans="1:8" x14ac:dyDescent="0.3">
      <c r="A447" s="42" t="s">
        <v>167</v>
      </c>
      <c r="B447" s="42" t="str">
        <f t="shared" si="41"/>
        <v>NaturalVacuum/Advanced Sweeping Technology - 1 pass/2 weeks</v>
      </c>
      <c r="C447" s="42" t="s">
        <v>37</v>
      </c>
      <c r="D447" s="42" t="s">
        <v>170</v>
      </c>
      <c r="E447" s="42">
        <v>0.02</v>
      </c>
      <c r="F447" s="42"/>
      <c r="G447" s="42">
        <v>4.0999999999999996</v>
      </c>
      <c r="H447" s="38">
        <f t="shared" si="42"/>
        <v>8.199999999999999E-2</v>
      </c>
    </row>
    <row r="448" spans="1:8" x14ac:dyDescent="0.3">
      <c r="A448" s="42" t="s">
        <v>167</v>
      </c>
      <c r="B448" s="42" t="str">
        <f t="shared" si="41"/>
        <v>NaturalVacuum/Advanced Sweeping Technology - 1 pass/4 weeks</v>
      </c>
      <c r="C448" s="42" t="s">
        <v>37</v>
      </c>
      <c r="D448" s="42" t="s">
        <v>172</v>
      </c>
      <c r="E448" s="42">
        <v>0.01</v>
      </c>
      <c r="F448" s="42"/>
      <c r="G448" s="42">
        <v>4.0999999999999996</v>
      </c>
      <c r="H448" s="38">
        <f t="shared" si="42"/>
        <v>4.0999999999999995E-2</v>
      </c>
    </row>
    <row r="449" spans="1:8" x14ac:dyDescent="0.3">
      <c r="A449" s="42" t="s">
        <v>167</v>
      </c>
      <c r="B449" s="42" t="str">
        <f t="shared" si="41"/>
        <v>NaturalVacuum/Advanced Sweeping Technology - 1 pass/8 weeks</v>
      </c>
      <c r="C449" s="42" t="s">
        <v>37</v>
      </c>
      <c r="D449" s="42" t="s">
        <v>174</v>
      </c>
      <c r="E449" s="42">
        <v>0.01</v>
      </c>
      <c r="F449" s="42"/>
      <c r="G449" s="42">
        <v>4.0999999999999996</v>
      </c>
      <c r="H449" s="38">
        <f t="shared" si="42"/>
        <v>4.0999999999999995E-2</v>
      </c>
    </row>
    <row r="450" spans="1:8" x14ac:dyDescent="0.3">
      <c r="A450" s="42" t="s">
        <v>167</v>
      </c>
      <c r="B450" s="42" t="str">
        <f t="shared" si="41"/>
        <v>NaturalVacuum/Advanced Sweeping Technology - 1 pass/week</v>
      </c>
      <c r="C450" s="42" t="s">
        <v>37</v>
      </c>
      <c r="D450" s="42" t="s">
        <v>176</v>
      </c>
      <c r="E450" s="42">
        <v>0.03</v>
      </c>
      <c r="F450" s="42"/>
      <c r="G450" s="42">
        <v>4.0999999999999996</v>
      </c>
      <c r="H450" s="38">
        <f t="shared" si="42"/>
        <v>0.12299999999999998</v>
      </c>
    </row>
    <row r="451" spans="1:8" x14ac:dyDescent="0.3">
      <c r="A451" s="42" t="s">
        <v>167</v>
      </c>
      <c r="B451" s="42" t="str">
        <f t="shared" si="41"/>
        <v>NaturalVacuum/Advanced Sweeping Technology - 2 pass/week</v>
      </c>
      <c r="C451" s="42" t="s">
        <v>37</v>
      </c>
      <c r="D451" s="42" t="s">
        <v>178</v>
      </c>
      <c r="E451" s="42">
        <v>0.04</v>
      </c>
      <c r="F451" s="42"/>
      <c r="G451" s="42">
        <v>4.0999999999999996</v>
      </c>
      <c r="H451" s="38">
        <f t="shared" si="42"/>
        <v>0.16399999999999998</v>
      </c>
    </row>
    <row r="452" spans="1:8" x14ac:dyDescent="0.3">
      <c r="A452" s="42" t="s">
        <v>167</v>
      </c>
      <c r="B452" s="42" t="str">
        <f t="shared" si="41"/>
        <v>NaturalVacuum/Advanced Sweeping Technology - fall 1 pass/1-2 weeks else monthly</v>
      </c>
      <c r="C452" s="42" t="s">
        <v>37</v>
      </c>
      <c r="D452" s="42" t="s">
        <v>180</v>
      </c>
      <c r="E452" s="42">
        <v>0.02</v>
      </c>
      <c r="F452" s="42"/>
      <c r="G452" s="42">
        <v>4.0999999999999996</v>
      </c>
      <c r="H452" s="38">
        <f t="shared" si="42"/>
        <v>8.199999999999999E-2</v>
      </c>
    </row>
    <row r="453" spans="1:8" x14ac:dyDescent="0.3">
      <c r="A453" s="42" t="s">
        <v>167</v>
      </c>
      <c r="B453" s="42" t="str">
        <f t="shared" si="41"/>
        <v>NaturalVacuum/Advanced Sweeping Technology - spring 1 pass/1-2 weeks else monthly</v>
      </c>
      <c r="C453" s="42" t="s">
        <v>37</v>
      </c>
      <c r="D453" s="42" t="s">
        <v>182</v>
      </c>
      <c r="E453" s="42">
        <v>0.01</v>
      </c>
      <c r="F453" s="42"/>
      <c r="G453" s="42">
        <v>4.0999999999999996</v>
      </c>
      <c r="H453" s="38">
        <f t="shared" si="42"/>
        <v>4.0999999999999995E-2</v>
      </c>
    </row>
    <row r="454" spans="1:8" x14ac:dyDescent="0.3">
      <c r="A454" s="42" t="s">
        <v>184</v>
      </c>
      <c r="B454" s="42" t="str">
        <f t="shared" si="41"/>
        <v>NaturalNutrient Management Plan High Risk Lawn</v>
      </c>
      <c r="C454" s="42" t="s">
        <v>37</v>
      </c>
      <c r="D454" s="42" t="s">
        <v>185</v>
      </c>
      <c r="E454" s="42">
        <v>0.2</v>
      </c>
      <c r="F454" s="42"/>
      <c r="G454" s="42">
        <v>4.0999999999999996</v>
      </c>
      <c r="H454" s="38">
        <f t="shared" si="42"/>
        <v>0.82</v>
      </c>
    </row>
    <row r="455" spans="1:8" x14ac:dyDescent="0.3">
      <c r="A455" s="42" t="s">
        <v>184</v>
      </c>
      <c r="B455" s="42" t="str">
        <f t="shared" si="41"/>
        <v>NaturalNutrient Management Plan Low Risk Lawn</v>
      </c>
      <c r="C455" s="42" t="s">
        <v>37</v>
      </c>
      <c r="D455" s="42" t="s">
        <v>187</v>
      </c>
      <c r="E455" s="42">
        <v>0.06</v>
      </c>
      <c r="F455" s="42"/>
      <c r="G455" s="42">
        <v>4.0999999999999996</v>
      </c>
      <c r="H455" s="38">
        <f t="shared" si="42"/>
        <v>0.24599999999999997</v>
      </c>
    </row>
    <row r="456" spans="1:8" x14ac:dyDescent="0.3">
      <c r="A456" s="42" t="s">
        <v>184</v>
      </c>
      <c r="B456" s="42" t="str">
        <f t="shared" si="41"/>
        <v>NaturalNutrient Management</v>
      </c>
      <c r="C456" s="42" t="s">
        <v>37</v>
      </c>
      <c r="D456" s="42" t="s">
        <v>65</v>
      </c>
      <c r="E456" s="42">
        <v>0.09</v>
      </c>
      <c r="F456" s="42"/>
      <c r="G456" s="42">
        <v>4.0999999999999996</v>
      </c>
      <c r="H456" s="38">
        <f t="shared" si="42"/>
        <v>0.36899999999999994</v>
      </c>
    </row>
  </sheetData>
  <phoneticPr fontId="10"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3" ma:contentTypeDescription="Create a new document." ma:contentTypeScope="" ma:versionID="28c6c8b6c492377d6fce440e0de2259c">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f46f114bc34a189a3272d8b529a21134"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3694EE-DD1A-4AE0-843D-505C737EE75C}">
  <ds:schemaRefs>
    <ds:schemaRef ds:uri="http://schemas.microsoft.com/sharepoint/v3/contenttype/forms"/>
  </ds:schemaRefs>
</ds:datastoreItem>
</file>

<file path=customXml/itemProps2.xml><?xml version="1.0" encoding="utf-8"?>
<ds:datastoreItem xmlns:ds="http://schemas.openxmlformats.org/officeDocument/2006/customXml" ds:itemID="{EF4481BE-6539-4ADC-A2EA-65A451F80B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Read Me</vt:lpstr>
      <vt:lpstr>BMP Calculator</vt:lpstr>
      <vt:lpstr>Land Use Definitions</vt:lpstr>
      <vt:lpstr>BMP Definitions </vt:lpstr>
      <vt:lpstr>DropDowns</vt:lpstr>
      <vt:lpstr>TP BMP</vt:lpstr>
      <vt:lpstr>TN BMP</vt:lpstr>
      <vt:lpstr>Agriculture</vt:lpstr>
      <vt:lpstr>Green_Infrastructure</vt:lpstr>
      <vt:lpstr>Land_Use</vt:lpstr>
      <vt:lpstr>Open_Channel_Systems</vt:lpstr>
      <vt:lpstr>Sector</vt:lpstr>
      <vt:lpstr>Stormwater_Filtering_Practices</vt:lpstr>
      <vt:lpstr>Stormwater_Infiltration</vt:lpstr>
      <vt:lpstr>Stormwater_Ponds</vt:lpstr>
      <vt:lpstr>Stormwater_Wetlands</vt:lpstr>
      <vt:lpstr>Stream</vt:lpstr>
      <vt:lpstr>Street_Sweeping</vt:lpstr>
      <vt:lpstr>TPData</vt:lpstr>
      <vt:lpstr>Urban_Nutrient_Management_Plans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Cassandra (DEC)</dc:creator>
  <cp:keywords/>
  <dc:description/>
  <cp:lastModifiedBy>Davis, Cassandra M (DEC)</cp:lastModifiedBy>
  <cp:revision/>
  <dcterms:created xsi:type="dcterms:W3CDTF">2022-05-06T17:43:40Z</dcterms:created>
  <dcterms:modified xsi:type="dcterms:W3CDTF">2024-01-02T14:21:49Z</dcterms:modified>
  <cp:category/>
  <cp:contentStatus/>
</cp:coreProperties>
</file>