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Z:\projects\generalpermits\gp-0-25-006\"/>
    </mc:Choice>
  </mc:AlternateContent>
  <xr:revisionPtr revIDLastSave="0" documentId="8_{31F2530C-D6AF-4DA3-AB25-132876CD1C72}" xr6:coauthVersionLast="47" xr6:coauthVersionMax="47" xr10:uidLastSave="{00000000-0000-0000-0000-000000000000}"/>
  <bookViews>
    <workbookView xWindow="-120" yWindow="-120" windowWidth="29040" windowHeight="15720" xr2:uid="{9BBB0B3B-F02A-47A7-9BBC-594627E7AC64}"/>
  </bookViews>
  <sheets>
    <sheet name="Sheet1" sheetId="1" r:id="rId1"/>
  </sheets>
  <definedNames>
    <definedName name="_xlnm.Print_Area" localSheetId="0">Sheet1!$A$1:$O$70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4" i="1" l="1"/>
  <c r="E63" i="1"/>
  <c r="M13" i="1" l="1"/>
  <c r="M14" i="1" s="1"/>
  <c r="M30" i="1" s="1" a="1"/>
  <c r="M30" i="1" s="1"/>
  <c r="M26" i="1" l="1"/>
  <c r="M33" i="1" s="1"/>
  <c r="M20" i="1" a="1"/>
  <c r="M20" i="1" s="1"/>
  <c r="E66" i="1"/>
  <c r="M16" i="1" l="1"/>
  <c r="M23" i="1" s="1"/>
  <c r="K41" i="1"/>
  <c r="E51" i="1"/>
  <c r="E59" i="1" s="1"/>
  <c r="K51" i="1"/>
  <c r="E41"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<sst xmlns="http://schemas.openxmlformats.org/spreadsheetml/2006/main" count="85" uniqueCount="62">
  <si>
    <t>GP-0-25-006, Attachment A</t>
  </si>
  <si>
    <t>Impact and Mitigation Worksheet</t>
  </si>
  <si>
    <t>1)  Impact Acreage Limits Based on Percentage of Regulated Area:</t>
  </si>
  <si>
    <t>a</t>
  </si>
  <si>
    <t>b</t>
  </si>
  <si>
    <t>c</t>
  </si>
  <si>
    <t>d</t>
  </si>
  <si>
    <t>g</t>
  </si>
  <si>
    <t>Acres of Wetlands</t>
  </si>
  <si>
    <t>Acres of Wetland Adjacent Area</t>
  </si>
  <si>
    <t>Permanent wetland</t>
  </si>
  <si>
    <t>Permanent AA</t>
  </si>
  <si>
    <t>Temporary wetland</t>
  </si>
  <si>
    <t>Temporary AA</t>
  </si>
  <si>
    <t>Wetland Impacts</t>
  </si>
  <si>
    <t>Adjacent Area Impacts</t>
  </si>
  <si>
    <t>Forested wetland</t>
  </si>
  <si>
    <t>All other, non-forested wetlands</t>
  </si>
  <si>
    <t>Total</t>
  </si>
  <si>
    <t>Forested wetland (3 X permanent forested wetland impacts listed above)</t>
  </si>
  <si>
    <t>All other non-forested wetlands (2 X permanent wetland impacts listed above)</t>
  </si>
  <si>
    <t>Total acres of wetland mitigation required</t>
  </si>
  <si>
    <t>e</t>
  </si>
  <si>
    <t>f</t>
  </si>
  <si>
    <t>Base acreage allowance for roadways and utilities:</t>
  </si>
  <si>
    <t>Acreage of all regulated areas within the development parcels (1.b + 1.c)</t>
  </si>
  <si>
    <t>Wetland Impact Limits</t>
  </si>
  <si>
    <t>Adjacent Area Impact Limits</t>
  </si>
  <si>
    <t>0-20%</t>
  </si>
  <si>
    <t>i</t>
  </si>
  <si>
    <t>ii</t>
  </si>
  <si>
    <t>iii</t>
  </si>
  <si>
    <t>Additional acreage allowance based on percent regulated area</t>
  </si>
  <si>
    <t>Percent of development parcels that is regulated area (from 1.e)</t>
  </si>
  <si>
    <t>21-50%</t>
  </si>
  <si>
    <t>51-70%</t>
  </si>
  <si>
    <t>71-90%</t>
  </si>
  <si>
    <t xml:space="preserve">Percent wetland impact limit </t>
  </si>
  <si>
    <t>Percent adjacent area impact limit</t>
  </si>
  <si>
    <t>Acreage of REGULATED ADJACENT AREA within development parcels:</t>
  </si>
  <si>
    <t>Percentage of development parcels that is regulated area (1.d ÷ 1.a):</t>
  </si>
  <si>
    <t>Acreage of REGULATED WETLAND within development parcels:</t>
  </si>
  <si>
    <t>2) Impact Limit based on Maximum of 3 Acres of Wetlands and 15 Acres of Adjacent Area</t>
  </si>
  <si>
    <t>PART A.  Impact Limits (acres):</t>
  </si>
  <si>
    <t>PART B.  Impacts Proposed (acres):</t>
  </si>
  <si>
    <t>PART C.  Wetland Mitigation Requirements (acres)</t>
  </si>
  <si>
    <t>Total wetland impact limits in acres (f.i + f.ii)</t>
  </si>
  <si>
    <t>Total adjacent area impact limits in acres (g.i + g.ii)</t>
  </si>
  <si>
    <t xml:space="preserve">Additional adjacent area </t>
  </si>
  <si>
    <t>acreage limit</t>
  </si>
  <si>
    <t>(1.c * appropriate percent</t>
  </si>
  <si>
    <t>adjacent area impact limit)</t>
  </si>
  <si>
    <t>(1.b * appropriate percent</t>
  </si>
  <si>
    <t>wetland impact limit)</t>
  </si>
  <si>
    <t xml:space="preserve">Additional wetland </t>
  </si>
  <si>
    <r>
      <t xml:space="preserve">Total </t>
    </r>
    <r>
      <rPr>
        <sz val="11"/>
        <rFont val="Arial"/>
        <family val="2"/>
      </rPr>
      <t>acreage</t>
    </r>
    <r>
      <rPr>
        <sz val="11"/>
        <color theme="1"/>
        <rFont val="Arial"/>
        <family val="2"/>
      </rPr>
      <t xml:space="preserve"> of all development parcels (must be greater than 2 acres):</t>
    </r>
  </si>
  <si>
    <t>3) Enter the lesser wetland impact limit of 1.f.iii and 2.i above and the lesser wetland adjacent area impact limit of 1.g.iii and 2.ii above.  These are the wetland and adjacent area impact limits (acres)</t>
  </si>
  <si>
    <t>1)  Enter proposed wetland and adjacent area acreage impacts:</t>
  </si>
  <si>
    <t>2) Total Proposed Impacts.  Acreage must be less than impact limit in PART A.3 above.</t>
  </si>
  <si>
    <t>1) For permanent wetland impacts, identify the acreage of wetland types:</t>
  </si>
  <si>
    <t>2) For permanent wetland impacts, the following compensatory mitigation requirements apply:</t>
  </si>
  <si>
    <t>Allowed impact limits to freshwater wetlands and adjacent areas authorized under GP-0-25-006 must be determined using this worksheet. To use this worksheet, you must enter the following into the appropriate blue shaded box: 1) total acreage of all development parcels, 2) the acreage of the wetlands on those parcels, 3) the acreage of the 100-foot adjacent area on those parcels, 4) the acreage of temporary and permanent impacts proposed for wetlands and adjacent areas on those parcels, and 5) the acreage of permanent impacts to wetlands on those parcels by wetland type.  The worksheet will automatically generate the project impact limits and mitigation requirements.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</si>
</sst>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1"/>
      <color theme="1"/>
      <name val="Calibri"/>
      <family val="2"/>
      <scheme val="minor"/>
    </font>
    <font>
      <sz val="12"/>
      <color theme="1"/>
      <name val="Calibri"/>
      <family val="2"/>
      <scheme val="minor"/>
    </font>
    <font>
      <sz val="12"/>
      <color theme="1"/>
      <name val="Arial"/>
      <family val="2"/>
    </font>
    <font>
      <b/>
      <sz val="14"/>
      <color theme="1"/>
      <name val="Arial"/>
      <family val="2"/>
    </font>
    <font>
      <sz val="11"/>
      <color theme="1"/>
      <name val="Arial"/>
      <family val="2"/>
    </font>
    <font>
      <b/>
      <sz val="11"/>
      <color theme="1"/>
      <name val="Arial"/>
      <family val="2"/>
    </font>
    <font>
      <sz val="11"/>
      <name val="Arial"/>
      <family val="2"/>
    </font>
    <font>
      <sz val="11"/>
      <color rgb="FFFF0000"/>
      <name val="Arial"/>
      <family val="2"/>
    </font>
  </fonts>
  <fills count="6">
    <fill>
      <patternFill patternType="none"/>
    </fill>
    <fill>
      <patternFill patternType="gray125"/>
    </fill>
    <fill>
      <patternFill patternType="solid">
        <fgColor theme="8" tint="0.59996337778862885"/>
        <bgColor indexed="64"/>
      </patternFill>
    </fill>
    <fill>
      <patternFill patternType="solid">
        <fgColor theme="6" tint="0.39994506668294322"/>
        <bgColor indexed="64"/>
      </patternFill>
    </fill>
    <fill>
      <patternFill patternType="solid">
        <fgColor theme="9" tint="0.79998168889431442"/>
        <bgColor indexed="64"/>
      </patternFill>
    </fill>
    <fill>
      <patternFill patternType="solid">
        <fgColor theme="7" tint="0.79998168889431442"/>
        <bgColor indexed="64"/>
      </patternFill>
    </fill>
  </fills>
  <borders count="16">
    <border>
      <left/>
      <right/>
      <top/>
      <bottom/>
      <diagonal/>
    </border>
    <border>
      <left/>
      <right/>
      <top/>
      <bottom style="thin">
        <color indexed="64"/>
      </bottom>
      <diagonal/>
    </border>
    <border>
      <left/>
      <right/>
      <top style="thin">
        <color indexed="64"/>
      </top>
      <bottom style="thin">
        <color indexed="64"/>
      </bottom>
      <diagonal/>
    </border>
    <border>
      <left/>
      <right/>
      <top/>
      <bottom style="double">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style="thin">
        <color auto="1"/>
      </right>
      <top/>
      <bottom/>
      <diagonal/>
    </border>
  </borders>
  <cellStyleXfs count="2">
    <xf numFmtId="0" fontId="0" fillId="0" borderId="0"/>
    <xf numFmtId="9" fontId="1" fillId="0" borderId="0" applyFont="0" applyFill="0" applyBorder="0" applyAlignment="0" applyProtection="0"/>
  </cellStyleXfs>
  <cellXfs count="88">
    <xf numFmtId="0" fontId="0" fillId="0" borderId="0" xfId="0"/>
    <xf numFmtId="0" fontId="0" fillId="0" borderId="0" xfId="0" applyAlignment="1">
      <alignment horizontal="center"/>
    </xf>
    <xf numFmtId="0" fontId="3" fillId="0" borderId="0" xfId="0" applyFont="1" applyAlignment="1">
      <alignment horizontal="left" vertical="center" wrapText="1"/>
    </xf>
    <xf numFmtId="0" fontId="0" fillId="0" borderId="4" xfId="0" applyBorder="1"/>
    <xf numFmtId="0" fontId="0" fillId="0" borderId="5" xfId="0" applyBorder="1"/>
    <xf numFmtId="0" fontId="0" fillId="0" borderId="5" xfId="0" applyBorder="1" applyAlignment="1">
      <alignment horizontal="center"/>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0" xfId="0" applyBorder="1" applyAlignment="1">
      <alignment horizontal="center"/>
    </xf>
    <xf numFmtId="0" fontId="0" fillId="0" borderId="11" xfId="0" applyBorder="1"/>
    <xf numFmtId="0" fontId="3" fillId="0" borderId="0" xfId="0" applyFont="1" applyBorder="1" applyAlignment="1">
      <alignment horizontal="center"/>
    </xf>
    <xf numFmtId="0" fontId="2" fillId="0" borderId="7" xfId="0" applyFont="1" applyBorder="1"/>
    <xf numFmtId="0" fontId="5" fillId="0" borderId="0" xfId="0" applyFont="1" applyAlignment="1">
      <alignment horizontal="left" vertical="center" wrapText="1"/>
    </xf>
    <xf numFmtId="0" fontId="5" fillId="0" borderId="0" xfId="0" applyFont="1"/>
    <xf numFmtId="0" fontId="6" fillId="0" borderId="0" xfId="0" applyFont="1"/>
    <xf numFmtId="0" fontId="5" fillId="0" borderId="0" xfId="0" applyFont="1" applyAlignment="1">
      <alignment horizontal="center"/>
    </xf>
    <xf numFmtId="2" fontId="6" fillId="2" borderId="13" xfId="0" applyNumberFormat="1" applyFont="1" applyFill="1" applyBorder="1" applyAlignment="1">
      <alignment horizontal="center"/>
    </xf>
    <xf numFmtId="2" fontId="6" fillId="0" borderId="0" xfId="0" applyNumberFormat="1" applyFont="1" applyFill="1" applyBorder="1" applyAlignment="1">
      <alignment horizontal="center"/>
    </xf>
    <xf numFmtId="0" fontId="7" fillId="0" borderId="0" xfId="0" applyFont="1"/>
    <xf numFmtId="2" fontId="6" fillId="2" borderId="14" xfId="1" applyNumberFormat="1" applyFont="1" applyFill="1" applyBorder="1" applyAlignment="1">
      <alignment horizontal="center"/>
    </xf>
    <xf numFmtId="2" fontId="6" fillId="0" borderId="0" xfId="1" applyNumberFormat="1" applyFont="1" applyFill="1" applyBorder="1" applyAlignment="1">
      <alignment horizontal="center"/>
    </xf>
    <xf numFmtId="2" fontId="5" fillId="0" borderId="12" xfId="0" applyNumberFormat="1" applyFont="1" applyBorder="1" applyAlignment="1">
      <alignment horizontal="center"/>
    </xf>
    <xf numFmtId="2" fontId="5" fillId="0" borderId="0" xfId="0" applyNumberFormat="1" applyFont="1" applyBorder="1" applyAlignment="1">
      <alignment horizontal="center"/>
    </xf>
    <xf numFmtId="9" fontId="5" fillId="0" borderId="0" xfId="1" applyFont="1" applyFill="1" applyBorder="1" applyAlignment="1">
      <alignment horizontal="center"/>
    </xf>
    <xf numFmtId="0" fontId="5" fillId="0" borderId="0" xfId="0" applyFont="1" applyBorder="1"/>
    <xf numFmtId="2" fontId="5" fillId="0" borderId="0" xfId="0" applyNumberFormat="1" applyFont="1" applyAlignment="1">
      <alignment horizontal="center"/>
    </xf>
    <xf numFmtId="0" fontId="6" fillId="0" borderId="0" xfId="0" applyFont="1" applyAlignment="1">
      <alignment horizontal="left"/>
    </xf>
    <xf numFmtId="0" fontId="6" fillId="0" borderId="0" xfId="0" applyFont="1" applyBorder="1" applyAlignment="1">
      <alignment horizontal="center"/>
    </xf>
    <xf numFmtId="2" fontId="6" fillId="0" borderId="1" xfId="0" applyNumberFormat="1" applyFont="1" applyBorder="1" applyAlignment="1">
      <alignment horizontal="center"/>
    </xf>
    <xf numFmtId="2" fontId="6" fillId="0" borderId="0" xfId="0" applyNumberFormat="1" applyFont="1" applyBorder="1" applyAlignment="1">
      <alignment horizontal="center"/>
    </xf>
    <xf numFmtId="0" fontId="6" fillId="0" borderId="0" xfId="0" applyFont="1" applyAlignment="1">
      <alignment horizontal="center"/>
    </xf>
    <xf numFmtId="0" fontId="6" fillId="3" borderId="2" xfId="0" applyFont="1" applyFill="1" applyBorder="1"/>
    <xf numFmtId="0" fontId="5" fillId="3" borderId="2" xfId="0" applyFont="1" applyFill="1" applyBorder="1" applyAlignment="1">
      <alignment horizontal="center"/>
    </xf>
    <xf numFmtId="0" fontId="5" fillId="3" borderId="2" xfId="0" applyFont="1" applyFill="1" applyBorder="1"/>
    <xf numFmtId="0" fontId="5" fillId="0" borderId="0" xfId="0" applyFont="1" applyAlignment="1">
      <alignment horizontal="left"/>
    </xf>
    <xf numFmtId="0" fontId="6" fillId="2" borderId="13" xfId="0" applyFont="1" applyFill="1" applyBorder="1" applyAlignment="1">
      <alignment horizontal="center"/>
    </xf>
    <xf numFmtId="0" fontId="6" fillId="0" borderId="0" xfId="0" applyFont="1" applyFill="1" applyBorder="1" applyAlignment="1">
      <alignment horizontal="center"/>
    </xf>
    <xf numFmtId="0" fontId="6" fillId="0" borderId="0" xfId="0" applyFont="1" applyBorder="1"/>
    <xf numFmtId="0" fontId="6" fillId="0" borderId="0" xfId="0" applyFont="1" applyAlignment="1">
      <alignment horizontal="left" wrapText="1"/>
    </xf>
    <xf numFmtId="0" fontId="5" fillId="2" borderId="13" xfId="0" applyFont="1" applyFill="1" applyBorder="1" applyAlignment="1">
      <alignment horizontal="center"/>
    </xf>
    <xf numFmtId="0" fontId="5" fillId="0" borderId="0" xfId="0" applyFont="1" applyFill="1" applyBorder="1" applyAlignment="1">
      <alignment horizontal="center"/>
    </xf>
    <xf numFmtId="0" fontId="5" fillId="0" borderId="0" xfId="0" applyFont="1" applyBorder="1" applyAlignment="1">
      <alignment horizontal="center"/>
    </xf>
    <xf numFmtId="0" fontId="5" fillId="0" borderId="1" xfId="0" applyFont="1" applyBorder="1"/>
    <xf numFmtId="0" fontId="5" fillId="0" borderId="1" xfId="0" applyFont="1" applyBorder="1" applyAlignment="1">
      <alignment horizontal="center"/>
    </xf>
    <xf numFmtId="0" fontId="5" fillId="0" borderId="3" xfId="0" applyFont="1" applyBorder="1"/>
    <xf numFmtId="0" fontId="5" fillId="0" borderId="3" xfId="0" applyFont="1" applyBorder="1" applyAlignment="1">
      <alignment horizontal="center"/>
    </xf>
    <xf numFmtId="0" fontId="5" fillId="0" borderId="7" xfId="0" applyFont="1" applyBorder="1"/>
    <xf numFmtId="0" fontId="6" fillId="3" borderId="2" xfId="0" applyFont="1" applyFill="1" applyBorder="1" applyAlignment="1">
      <alignment horizontal="left" vertical="center"/>
    </xf>
    <xf numFmtId="0" fontId="5" fillId="3" borderId="2" xfId="0" applyFont="1" applyFill="1" applyBorder="1" applyAlignment="1">
      <alignment horizontal="left" vertical="center" wrapText="1"/>
    </xf>
    <xf numFmtId="0" fontId="0" fillId="0" borderId="8" xfId="0" applyFont="1" applyBorder="1"/>
    <xf numFmtId="0" fontId="8" fillId="0" borderId="0" xfId="0" applyFont="1"/>
    <xf numFmtId="0" fontId="5" fillId="4" borderId="15" xfId="0" applyFont="1" applyFill="1" applyBorder="1" applyAlignment="1">
      <alignment horizontal="center"/>
    </xf>
    <xf numFmtId="2" fontId="5" fillId="4" borderId="15" xfId="0" applyNumberFormat="1" applyFont="1" applyFill="1" applyBorder="1" applyAlignment="1">
      <alignment horizontal="center"/>
    </xf>
    <xf numFmtId="0" fontId="5" fillId="4" borderId="15" xfId="0" applyFont="1" applyFill="1" applyBorder="1"/>
    <xf numFmtId="0" fontId="5" fillId="5" borderId="15" xfId="0" applyFont="1" applyFill="1" applyBorder="1" applyAlignment="1">
      <alignment horizontal="center"/>
    </xf>
    <xf numFmtId="2" fontId="5" fillId="5" borderId="15" xfId="0" applyNumberFormat="1" applyFont="1" applyFill="1" applyBorder="1" applyAlignment="1">
      <alignment horizontal="center"/>
    </xf>
    <xf numFmtId="0" fontId="5" fillId="5" borderId="15" xfId="0" applyFont="1" applyFill="1" applyBorder="1"/>
    <xf numFmtId="0" fontId="6" fillId="5" borderId="1" xfId="0" applyFont="1" applyFill="1" applyBorder="1" applyAlignment="1">
      <alignment horizontal="center"/>
    </xf>
    <xf numFmtId="0" fontId="6" fillId="4" borderId="1" xfId="0" applyFont="1" applyFill="1" applyBorder="1" applyAlignment="1">
      <alignment horizontal="center"/>
    </xf>
    <xf numFmtId="0" fontId="5" fillId="4" borderId="0" xfId="0" applyFont="1" applyFill="1"/>
    <xf numFmtId="0" fontId="5" fillId="4" borderId="0" xfId="0" applyFont="1" applyFill="1" applyAlignment="1">
      <alignment horizontal="center"/>
    </xf>
    <xf numFmtId="0" fontId="5" fillId="4" borderId="0" xfId="0" applyFont="1" applyFill="1" applyBorder="1"/>
    <xf numFmtId="0" fontId="5" fillId="4" borderId="0" xfId="0" applyFont="1" applyFill="1" applyAlignment="1" applyProtection="1">
      <alignment wrapText="1"/>
    </xf>
    <xf numFmtId="0" fontId="5" fillId="4" borderId="0" xfId="0" applyFont="1" applyFill="1" applyAlignment="1">
      <alignment horizontal="center" wrapText="1"/>
    </xf>
    <xf numFmtId="9" fontId="5" fillId="4" borderId="0" xfId="0" applyNumberFormat="1" applyFont="1" applyFill="1" applyAlignment="1">
      <alignment horizontal="center"/>
    </xf>
    <xf numFmtId="0" fontId="5" fillId="0" borderId="0" xfId="0" applyFont="1" applyFill="1"/>
    <xf numFmtId="0" fontId="8" fillId="0" borderId="0" xfId="0" applyFont="1" applyFill="1"/>
    <xf numFmtId="0" fontId="5" fillId="5" borderId="0" xfId="0" applyFont="1" applyFill="1"/>
    <xf numFmtId="0" fontId="5" fillId="5" borderId="0" xfId="0" applyFont="1" applyFill="1" applyAlignment="1">
      <alignment horizontal="center"/>
    </xf>
    <xf numFmtId="0" fontId="5" fillId="5" borderId="0" xfId="0" applyFont="1" applyFill="1" applyBorder="1"/>
    <xf numFmtId="0" fontId="5" fillId="5" borderId="0" xfId="0" applyFont="1" applyFill="1" applyAlignment="1">
      <alignment wrapText="1"/>
    </xf>
    <xf numFmtId="0" fontId="5" fillId="5" borderId="0" xfId="0" applyFont="1" applyFill="1" applyAlignment="1">
      <alignment horizontal="center" wrapText="1"/>
    </xf>
    <xf numFmtId="9" fontId="5" fillId="5" borderId="0" xfId="0" applyNumberFormat="1" applyFont="1" applyFill="1" applyAlignment="1">
      <alignment horizontal="center"/>
    </xf>
    <xf numFmtId="2" fontId="6" fillId="4" borderId="13" xfId="0" applyNumberFormat="1" applyFont="1" applyFill="1" applyBorder="1" applyAlignment="1">
      <alignment horizontal="center"/>
    </xf>
    <xf numFmtId="2" fontId="6" fillId="5" borderId="13" xfId="0" applyNumberFormat="1" applyFont="1" applyFill="1" applyBorder="1" applyAlignment="1">
      <alignment horizontal="center"/>
    </xf>
    <xf numFmtId="0" fontId="6" fillId="4" borderId="13" xfId="0" applyFont="1" applyFill="1" applyBorder="1" applyAlignment="1">
      <alignment horizontal="center"/>
    </xf>
    <xf numFmtId="0" fontId="6" fillId="5" borderId="13" xfId="0" applyFont="1" applyFill="1" applyBorder="1" applyAlignment="1">
      <alignment horizontal="center"/>
    </xf>
    <xf numFmtId="2" fontId="6" fillId="4" borderId="0" xfId="0" applyNumberFormat="1" applyFont="1" applyFill="1" applyBorder="1" applyAlignment="1">
      <alignment horizontal="center"/>
    </xf>
    <xf numFmtId="2" fontId="6" fillId="5" borderId="0" xfId="0" applyNumberFormat="1" applyFont="1" applyFill="1" applyBorder="1" applyAlignment="1">
      <alignment horizontal="center"/>
    </xf>
    <xf numFmtId="0" fontId="8" fillId="0" borderId="0" xfId="0" applyFont="1" applyBorder="1" applyAlignment="1">
      <alignment horizontal="left"/>
    </xf>
    <xf numFmtId="0" fontId="6" fillId="0" borderId="1" xfId="0" applyFont="1" applyBorder="1" applyAlignment="1">
      <alignment horizontal="center"/>
    </xf>
    <xf numFmtId="0" fontId="4" fillId="0" borderId="0" xfId="0" applyFont="1" applyAlignment="1">
      <alignment horizontal="center"/>
    </xf>
    <xf numFmtId="0" fontId="6" fillId="0" borderId="0" xfId="0" applyFont="1" applyAlignment="1">
      <alignment wrapText="1"/>
    </xf>
    <xf numFmtId="0" fontId="5" fillId="0" borderId="2" xfId="0" applyFont="1" applyBorder="1" applyAlignment="1">
      <alignment horizontal="left" vertical="center" wrapText="1"/>
    </xf>
    <xf numFmtId="0" fontId="3" fillId="0" borderId="2" xfId="0" applyFont="1" applyBorder="1" applyAlignment="1">
      <alignment horizontal="left" vertical="center"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8</xdr:col>
      <xdr:colOff>19050</xdr:colOff>
      <xdr:row>18</xdr:row>
      <xdr:rowOff>9525</xdr:rowOff>
    </xdr:from>
    <xdr:to>
      <xdr:col>9</xdr:col>
      <xdr:colOff>123825</xdr:colOff>
      <xdr:row>22</xdr:row>
      <xdr:rowOff>9525</xdr:rowOff>
    </xdr:to>
    <xdr:sp macro="" textlink="">
      <xdr:nvSpPr>
        <xdr:cNvPr id="2" name="Right Brace 1">
          <a:extLst>
            <a:ext uri="{FF2B5EF4-FFF2-40B4-BE49-F238E27FC236}">
              <a16:creationId xmlns:a16="http://schemas.microsoft.com/office/drawing/2014/main" id="{F6D04722-791E-53A1-0CDD-3405EC54CE08}"/>
            </a:ext>
          </a:extLst>
        </xdr:cNvPr>
        <xdr:cNvSpPr/>
      </xdr:nvSpPr>
      <xdr:spPr>
        <a:xfrm>
          <a:off x="4962525" y="9153525"/>
          <a:ext cx="295275" cy="1000125"/>
        </a:xfrm>
        <a:prstGeom prst="rightBrac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kern="1200"/>
        </a:p>
      </xdr:txBody>
    </xdr:sp>
    <xdr:clientData/>
  </xdr:twoCellAnchor>
  <xdr:twoCellAnchor>
    <xdr:from>
      <xdr:col>8</xdr:col>
      <xdr:colOff>9525</xdr:colOff>
      <xdr:row>28</xdr:row>
      <xdr:rowOff>0</xdr:rowOff>
    </xdr:from>
    <xdr:to>
      <xdr:col>9</xdr:col>
      <xdr:colOff>114300</xdr:colOff>
      <xdr:row>32</xdr:row>
      <xdr:rowOff>0</xdr:rowOff>
    </xdr:to>
    <xdr:sp macro="" textlink="">
      <xdr:nvSpPr>
        <xdr:cNvPr id="4" name="Right Brace 3">
          <a:extLst>
            <a:ext uri="{FF2B5EF4-FFF2-40B4-BE49-F238E27FC236}">
              <a16:creationId xmlns:a16="http://schemas.microsoft.com/office/drawing/2014/main" id="{2EF3B7FB-2695-4F91-8382-3F78FE24DDFE}"/>
            </a:ext>
          </a:extLst>
        </xdr:cNvPr>
        <xdr:cNvSpPr/>
      </xdr:nvSpPr>
      <xdr:spPr>
        <a:xfrm>
          <a:off x="4953000" y="11515725"/>
          <a:ext cx="295275" cy="1000125"/>
        </a:xfrm>
        <a:prstGeom prst="rightBrac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kern="1200"/>
        </a:p>
      </xdr:txBody>
    </xdr:sp>
    <xdr:clientData/>
  </xdr:twoCellAnchor>
  <xdr:twoCellAnchor>
    <xdr:from>
      <xdr:col>13</xdr:col>
      <xdr:colOff>101202</xdr:colOff>
      <xdr:row>16</xdr:row>
      <xdr:rowOff>89298</xdr:rowOff>
    </xdr:from>
    <xdr:to>
      <xdr:col>13</xdr:col>
      <xdr:colOff>375046</xdr:colOff>
      <xdr:row>21</xdr:row>
      <xdr:rowOff>160735</xdr:rowOff>
    </xdr:to>
    <xdr:sp macro="" textlink="">
      <xdr:nvSpPr>
        <xdr:cNvPr id="3" name="TextBox 2">
          <a:extLst>
            <a:ext uri="{FF2B5EF4-FFF2-40B4-BE49-F238E27FC236}">
              <a16:creationId xmlns:a16="http://schemas.microsoft.com/office/drawing/2014/main" id="{F5EF4A4C-1523-CA5D-ADEE-ED60168DA165}"/>
            </a:ext>
          </a:extLst>
        </xdr:cNvPr>
        <xdr:cNvSpPr txBox="1"/>
      </xdr:nvSpPr>
      <xdr:spPr>
        <a:xfrm rot="16200000">
          <a:off x="9584530" y="6381751"/>
          <a:ext cx="1524000" cy="273844"/>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kern="1200"/>
            <a:t>Wetland Impact</a:t>
          </a:r>
          <a:r>
            <a:rPr lang="en-US" sz="1100" kern="1200" baseline="0"/>
            <a:t> Limits</a:t>
          </a:r>
          <a:endParaRPr lang="en-US" sz="1100" kern="1200"/>
        </a:p>
      </xdr:txBody>
    </xdr:sp>
    <xdr:clientData/>
  </xdr:twoCellAnchor>
  <xdr:twoCellAnchor>
    <xdr:from>
      <xdr:col>13</xdr:col>
      <xdr:colOff>107156</xdr:colOff>
      <xdr:row>25</xdr:row>
      <xdr:rowOff>95250</xdr:rowOff>
    </xdr:from>
    <xdr:to>
      <xdr:col>13</xdr:col>
      <xdr:colOff>380999</xdr:colOff>
      <xdr:row>32</xdr:row>
      <xdr:rowOff>59530</xdr:rowOff>
    </xdr:to>
    <xdr:sp macro="" textlink="">
      <xdr:nvSpPr>
        <xdr:cNvPr id="6" name="TextBox 5">
          <a:extLst>
            <a:ext uri="{FF2B5EF4-FFF2-40B4-BE49-F238E27FC236}">
              <a16:creationId xmlns:a16="http://schemas.microsoft.com/office/drawing/2014/main" id="{7BF9CBD6-9013-4B0B-A8D4-ECDD7BCA179B}"/>
            </a:ext>
          </a:extLst>
        </xdr:cNvPr>
        <xdr:cNvSpPr txBox="1"/>
      </xdr:nvSpPr>
      <xdr:spPr>
        <a:xfrm rot="16200000">
          <a:off x="9441656" y="8798719"/>
          <a:ext cx="1821655" cy="273843"/>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kern="1200"/>
            <a:t>Adjacent Area Impact</a:t>
          </a:r>
          <a:r>
            <a:rPr lang="en-US" sz="1100" kern="1200" baseline="0"/>
            <a:t> Limits</a:t>
          </a:r>
          <a:endParaRPr lang="en-US" sz="1100" kern="1200"/>
        </a:p>
      </xdr:txBody>
    </xdr:sp>
    <xdr:clientData/>
  </xdr:twoCellAnchor>
  <xdr:twoCellAnchor>
    <xdr:from>
      <xdr:col>11</xdr:col>
      <xdr:colOff>571500</xdr:colOff>
      <xdr:row>8</xdr:row>
      <xdr:rowOff>8659</xdr:rowOff>
    </xdr:from>
    <xdr:to>
      <xdr:col>11</xdr:col>
      <xdr:colOff>1193230</xdr:colOff>
      <xdr:row>12</xdr:row>
      <xdr:rowOff>69273</xdr:rowOff>
    </xdr:to>
    <xdr:sp macro="" textlink="">
      <xdr:nvSpPr>
        <xdr:cNvPr id="7" name="TextBox 6">
          <a:extLst>
            <a:ext uri="{FF2B5EF4-FFF2-40B4-BE49-F238E27FC236}">
              <a16:creationId xmlns:a16="http://schemas.microsoft.com/office/drawing/2014/main" id="{44B34A12-26D0-4488-AFD9-D3341B1E1153}"/>
            </a:ext>
          </a:extLst>
        </xdr:cNvPr>
        <xdr:cNvSpPr txBox="1"/>
      </xdr:nvSpPr>
      <xdr:spPr>
        <a:xfrm rot="5400000" flipV="1">
          <a:off x="5514978" y="2572612"/>
          <a:ext cx="727364" cy="621730"/>
        </a:xfrm>
        <a:prstGeom prst="rect">
          <a:avLst/>
        </a:prstGeom>
        <a:solidFill>
          <a:schemeClr val="accent5">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kern="1200"/>
            <a:t>Applicant to Provide</a:t>
          </a:r>
        </a:p>
      </xdr:txBody>
    </xdr:sp>
    <xdr:clientData/>
  </xdr:twoCellAnchor>
  <xdr:twoCellAnchor>
    <xdr:from>
      <xdr:col>1</xdr:col>
      <xdr:colOff>86591</xdr:colOff>
      <xdr:row>44</xdr:row>
      <xdr:rowOff>47626</xdr:rowOff>
    </xdr:from>
    <xdr:to>
      <xdr:col>3</xdr:col>
      <xdr:colOff>337705</xdr:colOff>
      <xdr:row>47</xdr:row>
      <xdr:rowOff>216478</xdr:rowOff>
    </xdr:to>
    <xdr:sp macro="" textlink="">
      <xdr:nvSpPr>
        <xdr:cNvPr id="8" name="TextBox 7">
          <a:extLst>
            <a:ext uri="{FF2B5EF4-FFF2-40B4-BE49-F238E27FC236}">
              <a16:creationId xmlns:a16="http://schemas.microsoft.com/office/drawing/2014/main" id="{99A56186-FD37-4572-8364-26819CA64C7C}"/>
            </a:ext>
          </a:extLst>
        </xdr:cNvPr>
        <xdr:cNvSpPr txBox="1"/>
      </xdr:nvSpPr>
      <xdr:spPr>
        <a:xfrm rot="16200000">
          <a:off x="240290" y="10276177"/>
          <a:ext cx="740352" cy="614796"/>
        </a:xfrm>
        <a:prstGeom prst="rect">
          <a:avLst/>
        </a:prstGeom>
        <a:solidFill>
          <a:schemeClr val="accent5">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kern="1200"/>
            <a:t>Applicant to Provide</a:t>
          </a:r>
        </a:p>
      </xdr:txBody>
    </xdr:sp>
    <xdr:clientData/>
  </xdr:twoCellAnchor>
  <xdr:twoCellAnchor>
    <xdr:from>
      <xdr:col>1</xdr:col>
      <xdr:colOff>60613</xdr:colOff>
      <xdr:row>54</xdr:row>
      <xdr:rowOff>83342</xdr:rowOff>
    </xdr:from>
    <xdr:to>
      <xdr:col>3</xdr:col>
      <xdr:colOff>320389</xdr:colOff>
      <xdr:row>57</xdr:row>
      <xdr:rowOff>178592</xdr:rowOff>
    </xdr:to>
    <xdr:sp macro="" textlink="">
      <xdr:nvSpPr>
        <xdr:cNvPr id="10" name="TextBox 9">
          <a:extLst>
            <a:ext uri="{FF2B5EF4-FFF2-40B4-BE49-F238E27FC236}">
              <a16:creationId xmlns:a16="http://schemas.microsoft.com/office/drawing/2014/main" id="{84E685B3-CE07-4AA3-B6B7-E0B90A863BB6}"/>
            </a:ext>
          </a:extLst>
        </xdr:cNvPr>
        <xdr:cNvSpPr txBox="1"/>
      </xdr:nvSpPr>
      <xdr:spPr>
        <a:xfrm rot="16200000">
          <a:off x="207819" y="12569749"/>
          <a:ext cx="762000" cy="623458"/>
        </a:xfrm>
        <a:prstGeom prst="rect">
          <a:avLst/>
        </a:prstGeom>
        <a:solidFill>
          <a:schemeClr val="accent5">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kern="1200"/>
            <a:t>Applicant to Provide</a:t>
          </a:r>
        </a:p>
      </xdr:txBody>
    </xdr:sp>
    <xdr:clientData/>
  </xdr:twoCellAnchor>
  <xdr:twoCellAnchor>
    <xdr:from>
      <xdr:col>7</xdr:col>
      <xdr:colOff>762000</xdr:colOff>
      <xdr:row>44</xdr:row>
      <xdr:rowOff>34636</xdr:rowOff>
    </xdr:from>
    <xdr:to>
      <xdr:col>9</xdr:col>
      <xdr:colOff>140713</xdr:colOff>
      <xdr:row>47</xdr:row>
      <xdr:rowOff>216480</xdr:rowOff>
    </xdr:to>
    <xdr:sp macro="" textlink="">
      <xdr:nvSpPr>
        <xdr:cNvPr id="11" name="TextBox 10">
          <a:extLst>
            <a:ext uri="{FF2B5EF4-FFF2-40B4-BE49-F238E27FC236}">
              <a16:creationId xmlns:a16="http://schemas.microsoft.com/office/drawing/2014/main" id="{D277AF0A-95B0-4365-B16A-23C826FE6EDC}"/>
            </a:ext>
          </a:extLst>
        </xdr:cNvPr>
        <xdr:cNvSpPr txBox="1"/>
      </xdr:nvSpPr>
      <xdr:spPr>
        <a:xfrm rot="16200000">
          <a:off x="3927980" y="10246952"/>
          <a:ext cx="753344" cy="660258"/>
        </a:xfrm>
        <a:prstGeom prst="rect">
          <a:avLst/>
        </a:prstGeom>
        <a:solidFill>
          <a:schemeClr val="accent5">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kern="1200"/>
            <a:t>Applicant to Provide</a:t>
          </a: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7B1E5-9E26-404B-B4E6-C4C3D97D287B}">
  <sheetPr>
    <pageSetUpPr fitToPage="1"/>
  </sheetPr>
  <dimension ref="B1:Q70"/>
  <sheetViews>
    <sheetView tabSelected="1" zoomScale="110" zoomScaleNormal="110" workbookViewId="0">
      <selection activeCell="M15" sqref="M15"/>
    </sheetView>
  </sheetViews>
  <sheetFormatPr defaultRowHeight="15" x14ac:dyDescent="0.25"/>
  <cols>
    <col min="1" max="1" width="1.28515625" customWidth="1"/>
    <col min="2" max="2" width="1.140625" customWidth="1"/>
    <col min="3" max="3" width="3" customWidth="1"/>
    <col min="4" max="4" width="5.5703125" style="1" customWidth="1"/>
    <col min="5" max="5" width="6.5703125" customWidth="1"/>
    <col min="6" max="6" width="3.42578125" customWidth="1"/>
    <col min="7" max="7" width="23.85546875" customWidth="1"/>
    <col min="8" max="8" width="17" customWidth="1"/>
    <col min="9" max="9" width="2.140625" customWidth="1"/>
    <col min="10" max="10" width="2.85546875" customWidth="1"/>
    <col min="11" max="11" width="6.5703125" customWidth="1"/>
    <col min="12" max="12" width="19.28515625" customWidth="1"/>
    <col min="13" max="13" width="9.42578125" customWidth="1"/>
    <col min="14" max="14" width="5.28515625" customWidth="1"/>
    <col min="15" max="15" width="1.140625" customWidth="1"/>
  </cols>
  <sheetData>
    <row r="1" spans="2:17" ht="6" customHeight="1" thickTop="1" x14ac:dyDescent="0.25">
      <c r="B1" s="3"/>
      <c r="C1" s="4"/>
      <c r="D1" s="5"/>
      <c r="E1" s="4"/>
      <c r="F1" s="4"/>
      <c r="G1" s="4"/>
      <c r="H1" s="4"/>
      <c r="I1" s="4"/>
      <c r="J1" s="4"/>
      <c r="K1" s="4"/>
      <c r="L1" s="4"/>
      <c r="M1" s="4"/>
      <c r="N1" s="4"/>
      <c r="O1" s="6"/>
    </row>
    <row r="2" spans="2:17" ht="18.75" customHeight="1" x14ac:dyDescent="0.25">
      <c r="B2" s="7"/>
      <c r="C2" s="84" t="s">
        <v>0</v>
      </c>
      <c r="D2" s="84"/>
      <c r="E2" s="84"/>
      <c r="F2" s="84"/>
      <c r="G2" s="84"/>
      <c r="H2" s="84"/>
      <c r="I2" s="84"/>
      <c r="J2" s="84"/>
      <c r="K2" s="84"/>
      <c r="L2" s="84"/>
      <c r="M2" s="84"/>
      <c r="N2" s="84"/>
      <c r="O2" s="8"/>
    </row>
    <row r="3" spans="2:17" ht="19.5" customHeight="1" x14ac:dyDescent="0.25">
      <c r="B3" s="7"/>
      <c r="C3" s="84" t="s">
        <v>1</v>
      </c>
      <c r="D3" s="84"/>
      <c r="E3" s="84"/>
      <c r="F3" s="84"/>
      <c r="G3" s="84"/>
      <c r="H3" s="84"/>
      <c r="I3" s="84"/>
      <c r="J3" s="84"/>
      <c r="K3" s="84"/>
      <c r="L3" s="84"/>
      <c r="M3" s="84"/>
      <c r="N3" s="84"/>
      <c r="O3" s="8"/>
    </row>
    <row r="4" spans="2:17" ht="102.75" customHeight="1" x14ac:dyDescent="0.25">
      <c r="B4" s="7"/>
      <c r="C4" s="86" t="s">
        <v>61</v>
      </c>
      <c r="D4" s="87"/>
      <c r="E4" s="87"/>
      <c r="F4" s="87"/>
      <c r="G4" s="87"/>
      <c r="H4" s="87"/>
      <c r="I4" s="87"/>
      <c r="J4" s="87"/>
      <c r="K4" s="87"/>
      <c r="L4" s="87"/>
      <c r="M4" s="87"/>
      <c r="N4" s="87"/>
      <c r="O4" s="8"/>
    </row>
    <row r="5" spans="2:17" ht="10.5" customHeight="1" x14ac:dyDescent="0.25">
      <c r="B5" s="7"/>
      <c r="C5" s="2"/>
      <c r="D5" s="2"/>
      <c r="E5" s="2"/>
      <c r="F5" s="2"/>
      <c r="G5" s="2"/>
      <c r="H5" s="2"/>
      <c r="I5" s="2"/>
      <c r="J5" s="2"/>
      <c r="K5" s="2"/>
      <c r="L5" s="2"/>
      <c r="M5" s="2"/>
      <c r="N5" s="2"/>
      <c r="O5" s="8"/>
    </row>
    <row r="6" spans="2:17" ht="16.5" customHeight="1" x14ac:dyDescent="0.25">
      <c r="B6" s="14"/>
      <c r="C6" s="50" t="s">
        <v>43</v>
      </c>
      <c r="D6" s="51"/>
      <c r="E6" s="51"/>
      <c r="F6" s="51"/>
      <c r="G6" s="51"/>
      <c r="H6" s="51"/>
      <c r="I6" s="51"/>
      <c r="J6" s="51"/>
      <c r="K6" s="51"/>
      <c r="L6" s="51"/>
      <c r="M6" s="51"/>
      <c r="N6" s="51"/>
      <c r="O6" s="52"/>
    </row>
    <row r="7" spans="2:17" ht="8.25" customHeight="1" x14ac:dyDescent="0.25">
      <c r="B7" s="49"/>
      <c r="C7" s="15"/>
      <c r="D7" s="15"/>
      <c r="E7" s="15"/>
      <c r="F7" s="15"/>
      <c r="G7" s="15"/>
      <c r="H7" s="15"/>
      <c r="I7" s="15"/>
      <c r="J7" s="15"/>
      <c r="K7" s="15"/>
      <c r="L7" s="15"/>
      <c r="M7" s="15"/>
      <c r="N7" s="15"/>
      <c r="O7" s="8"/>
    </row>
    <row r="8" spans="2:17" ht="19.5" customHeight="1" x14ac:dyDescent="0.25">
      <c r="B8" s="49"/>
      <c r="C8" s="16"/>
      <c r="D8" s="17" t="s">
        <v>2</v>
      </c>
      <c r="E8" s="16"/>
      <c r="F8" s="16"/>
      <c r="G8" s="16"/>
      <c r="H8" s="16"/>
      <c r="I8" s="16"/>
      <c r="J8" s="16"/>
      <c r="K8" s="16"/>
      <c r="L8" s="16"/>
      <c r="M8" s="16"/>
      <c r="N8" s="16"/>
      <c r="O8" s="8"/>
    </row>
    <row r="9" spans="2:17" ht="6.75" customHeight="1" x14ac:dyDescent="0.25">
      <c r="B9" s="49"/>
      <c r="C9" s="16"/>
      <c r="D9" s="18"/>
      <c r="E9" s="16"/>
      <c r="F9" s="16"/>
      <c r="G9" s="16"/>
      <c r="H9" s="16"/>
      <c r="I9" s="16"/>
      <c r="J9" s="16"/>
      <c r="K9" s="16"/>
      <c r="L9" s="27"/>
      <c r="M9" s="44"/>
      <c r="N9" s="18"/>
      <c r="O9" s="8"/>
    </row>
    <row r="10" spans="2:17" x14ac:dyDescent="0.25">
      <c r="B10" s="49"/>
      <c r="C10" s="16"/>
      <c r="D10" s="18" t="s">
        <v>3</v>
      </c>
      <c r="E10" s="16" t="s">
        <v>55</v>
      </c>
      <c r="F10" s="16"/>
      <c r="G10" s="16"/>
      <c r="H10" s="16"/>
      <c r="I10" s="16"/>
      <c r="J10" s="16"/>
      <c r="K10" s="16"/>
      <c r="L10" s="27"/>
      <c r="M10" s="19"/>
      <c r="N10" s="20"/>
      <c r="O10" s="8"/>
    </row>
    <row r="11" spans="2:17" x14ac:dyDescent="0.25">
      <c r="B11" s="49"/>
      <c r="C11" s="16"/>
      <c r="D11" s="18" t="s">
        <v>4</v>
      </c>
      <c r="E11" s="21" t="s">
        <v>41</v>
      </c>
      <c r="F11" s="16"/>
      <c r="G11" s="16"/>
      <c r="H11" s="16"/>
      <c r="I11" s="16"/>
      <c r="J11" s="53"/>
      <c r="K11" s="16"/>
      <c r="L11" s="27"/>
      <c r="M11" s="22"/>
      <c r="N11" s="23"/>
      <c r="O11" s="8"/>
    </row>
    <row r="12" spans="2:17" ht="15.75" x14ac:dyDescent="0.25">
      <c r="B12" s="49"/>
      <c r="C12" s="16"/>
      <c r="D12" s="18" t="s">
        <v>5</v>
      </c>
      <c r="E12" s="16" t="s">
        <v>39</v>
      </c>
      <c r="F12" s="16"/>
      <c r="G12" s="16"/>
      <c r="H12" s="16"/>
      <c r="I12" s="16"/>
      <c r="J12" s="16"/>
      <c r="K12" s="16"/>
      <c r="L12" s="27"/>
      <c r="M12" s="22"/>
      <c r="N12" s="23"/>
      <c r="O12" s="8"/>
      <c r="Q12" s="13"/>
    </row>
    <row r="13" spans="2:17" x14ac:dyDescent="0.25">
      <c r="B13" s="49"/>
      <c r="C13" s="16"/>
      <c r="D13" s="18" t="s">
        <v>6</v>
      </c>
      <c r="E13" s="16" t="s">
        <v>25</v>
      </c>
      <c r="F13" s="16"/>
      <c r="G13" s="16"/>
      <c r="H13" s="16"/>
      <c r="I13" s="16"/>
      <c r="J13" s="16"/>
      <c r="K13" s="16"/>
      <c r="L13" s="27"/>
      <c r="M13" s="24" t="str">
        <f>+IF(OR(M11="",M12=""),"",(SUM(M11+M12)))</f>
        <v/>
      </c>
      <c r="N13" s="25"/>
      <c r="O13" s="8"/>
    </row>
    <row r="14" spans="2:17" x14ac:dyDescent="0.25">
      <c r="B14" s="49"/>
      <c r="C14" s="16"/>
      <c r="D14" s="18" t="s">
        <v>22</v>
      </c>
      <c r="E14" s="16" t="s">
        <v>40</v>
      </c>
      <c r="F14" s="16"/>
      <c r="G14" s="16"/>
      <c r="H14" s="16"/>
      <c r="I14" s="16"/>
      <c r="J14" s="16"/>
      <c r="K14" s="16"/>
      <c r="L14" s="16"/>
      <c r="M14" s="26" t="str">
        <f>+IF((OR(M13="",M10="")),"",((M13/M10)))</f>
        <v/>
      </c>
      <c r="N14" s="26"/>
      <c r="O14" s="8"/>
    </row>
    <row r="15" spans="2:17" x14ac:dyDescent="0.25">
      <c r="B15" s="49"/>
      <c r="C15" s="16"/>
      <c r="D15" s="18" t="s">
        <v>23</v>
      </c>
      <c r="E15" s="62" t="s">
        <v>26</v>
      </c>
      <c r="F15" s="62"/>
      <c r="G15" s="62"/>
      <c r="H15" s="68"/>
      <c r="I15" s="68"/>
      <c r="J15" s="68"/>
      <c r="K15" s="69"/>
      <c r="L15" s="68"/>
      <c r="M15" s="16"/>
      <c r="N15" s="16"/>
      <c r="O15" s="8"/>
    </row>
    <row r="16" spans="2:17" x14ac:dyDescent="0.25">
      <c r="B16" s="49"/>
      <c r="C16" s="16"/>
      <c r="D16" s="18"/>
      <c r="E16" s="63" t="s">
        <v>29</v>
      </c>
      <c r="F16" s="64" t="s">
        <v>24</v>
      </c>
      <c r="G16" s="62"/>
      <c r="H16" s="62"/>
      <c r="I16" s="62"/>
      <c r="J16" s="62"/>
      <c r="K16" s="62"/>
      <c r="L16" s="62"/>
      <c r="M16" s="78">
        <f>IF(M20="#N/A","#N/A",0.25)</f>
        <v>0.25</v>
      </c>
      <c r="N16" s="18"/>
      <c r="O16" s="8"/>
    </row>
    <row r="17" spans="2:15" x14ac:dyDescent="0.25">
      <c r="B17" s="49"/>
      <c r="C17" s="16"/>
      <c r="D17" s="18"/>
      <c r="E17" s="63" t="s">
        <v>30</v>
      </c>
      <c r="F17" s="64" t="s">
        <v>32</v>
      </c>
      <c r="G17" s="62"/>
      <c r="H17" s="62"/>
      <c r="I17" s="62"/>
      <c r="J17" s="62"/>
      <c r="K17" s="62"/>
      <c r="L17" s="62"/>
      <c r="M17" s="54"/>
      <c r="N17" s="18"/>
      <c r="O17" s="8"/>
    </row>
    <row r="18" spans="2:15" ht="46.5" customHeight="1" x14ac:dyDescent="0.25">
      <c r="B18" s="49"/>
      <c r="C18" s="16"/>
      <c r="D18" s="18"/>
      <c r="E18" s="62"/>
      <c r="F18" s="63"/>
      <c r="G18" s="65" t="s">
        <v>33</v>
      </c>
      <c r="H18" s="66" t="s">
        <v>37</v>
      </c>
      <c r="I18" s="62"/>
      <c r="J18" s="62"/>
      <c r="K18" s="62"/>
      <c r="L18" s="62"/>
      <c r="M18" s="54"/>
      <c r="N18" s="18"/>
      <c r="O18" s="8"/>
    </row>
    <row r="19" spans="2:15" x14ac:dyDescent="0.25">
      <c r="B19" s="49"/>
      <c r="C19" s="16"/>
      <c r="D19" s="18"/>
      <c r="E19" s="62"/>
      <c r="F19" s="62"/>
      <c r="G19" s="63" t="s">
        <v>28</v>
      </c>
      <c r="H19" s="67">
        <v>0</v>
      </c>
      <c r="I19" s="62"/>
      <c r="J19" s="62"/>
      <c r="K19" s="62" t="s">
        <v>54</v>
      </c>
      <c r="L19" s="62"/>
      <c r="M19" s="54"/>
      <c r="N19" s="18"/>
      <c r="O19" s="8"/>
    </row>
    <row r="20" spans="2:15" x14ac:dyDescent="0.25">
      <c r="B20" s="49"/>
      <c r="C20" s="16"/>
      <c r="D20" s="18"/>
      <c r="E20" s="62"/>
      <c r="F20" s="62"/>
      <c r="G20" s="63" t="s">
        <v>34</v>
      </c>
      <c r="H20" s="67">
        <v>0.01</v>
      </c>
      <c r="I20" s="62"/>
      <c r="J20" s="62"/>
      <c r="K20" s="62" t="s">
        <v>49</v>
      </c>
      <c r="L20" s="62"/>
      <c r="M20" s="55" t="str" cm="1">
        <f t="array" ref="M20">IF(M14="","",(_xlfn.IFS(M14&lt;=0.2,0,M14&lt;=0.5,(M11*0.01),M14&lt;=0.7,(M11*0.02),M14&lt;=0.9,(M11*0.03))))</f>
        <v/>
      </c>
      <c r="N20" s="28"/>
      <c r="O20" s="8"/>
    </row>
    <row r="21" spans="2:15" x14ac:dyDescent="0.25">
      <c r="B21" s="49"/>
      <c r="C21" s="16"/>
      <c r="D21" s="18"/>
      <c r="E21" s="62"/>
      <c r="F21" s="62"/>
      <c r="G21" s="63" t="s">
        <v>35</v>
      </c>
      <c r="H21" s="67">
        <v>0.02</v>
      </c>
      <c r="I21" s="62"/>
      <c r="J21" s="62"/>
      <c r="K21" s="62" t="s">
        <v>52</v>
      </c>
      <c r="L21" s="62"/>
      <c r="M21" s="56"/>
      <c r="N21" s="16"/>
      <c r="O21" s="8"/>
    </row>
    <row r="22" spans="2:15" x14ac:dyDescent="0.25">
      <c r="B22" s="49"/>
      <c r="C22" s="16"/>
      <c r="D22" s="18"/>
      <c r="E22" s="62"/>
      <c r="F22" s="62"/>
      <c r="G22" s="63" t="s">
        <v>36</v>
      </c>
      <c r="H22" s="67">
        <v>0.03</v>
      </c>
      <c r="I22" s="62"/>
      <c r="J22" s="62"/>
      <c r="K22" s="62" t="s">
        <v>53</v>
      </c>
      <c r="L22" s="62"/>
      <c r="M22" s="54"/>
      <c r="N22" s="18"/>
      <c r="O22" s="8"/>
    </row>
    <row r="23" spans="2:15" x14ac:dyDescent="0.25">
      <c r="B23" s="49"/>
      <c r="C23" s="16"/>
      <c r="D23" s="18"/>
      <c r="E23" s="63" t="s">
        <v>31</v>
      </c>
      <c r="F23" s="62"/>
      <c r="G23" s="62" t="s">
        <v>46</v>
      </c>
      <c r="H23" s="62"/>
      <c r="I23" s="62"/>
      <c r="J23" s="62"/>
      <c r="K23" s="62"/>
      <c r="L23" s="62"/>
      <c r="M23" s="76" t="str">
        <f>IF(M20="","",M16+M20)</f>
        <v/>
      </c>
      <c r="N23" s="25"/>
      <c r="O23" s="8"/>
    </row>
    <row r="24" spans="2:15" ht="7.5" customHeight="1" x14ac:dyDescent="0.25">
      <c r="B24" s="49"/>
      <c r="C24" s="16"/>
      <c r="D24" s="18"/>
      <c r="E24" s="16"/>
      <c r="F24" s="16"/>
      <c r="G24" s="16"/>
      <c r="H24" s="16"/>
      <c r="I24" s="16"/>
      <c r="J24" s="16"/>
      <c r="K24" s="16"/>
      <c r="L24" s="16"/>
      <c r="M24" s="18"/>
      <c r="N24" s="18"/>
      <c r="O24" s="8"/>
    </row>
    <row r="25" spans="2:15" x14ac:dyDescent="0.25">
      <c r="B25" s="49"/>
      <c r="C25" s="16"/>
      <c r="D25" s="18" t="s">
        <v>7</v>
      </c>
      <c r="E25" s="70" t="s">
        <v>27</v>
      </c>
      <c r="F25" s="70"/>
      <c r="G25" s="70"/>
      <c r="H25" s="68"/>
      <c r="I25" s="68"/>
      <c r="J25" s="68"/>
      <c r="K25" s="68"/>
      <c r="L25" s="68"/>
      <c r="M25" s="18"/>
      <c r="N25" s="18"/>
      <c r="O25" s="8"/>
    </row>
    <row r="26" spans="2:15" x14ac:dyDescent="0.25">
      <c r="B26" s="49"/>
      <c r="C26" s="16"/>
      <c r="D26" s="18"/>
      <c r="E26" s="71" t="s">
        <v>29</v>
      </c>
      <c r="F26" s="72" t="s">
        <v>24</v>
      </c>
      <c r="G26" s="70"/>
      <c r="H26" s="70"/>
      <c r="I26" s="70"/>
      <c r="J26" s="70"/>
      <c r="K26" s="70"/>
      <c r="L26" s="70"/>
      <c r="M26" s="79">
        <f>IF(M30="#N/A","#N/A",1)</f>
        <v>1</v>
      </c>
      <c r="N26" s="28"/>
      <c r="O26" s="8"/>
    </row>
    <row r="27" spans="2:15" x14ac:dyDescent="0.25">
      <c r="B27" s="49"/>
      <c r="C27" s="16"/>
      <c r="D27" s="18"/>
      <c r="E27" s="71" t="s">
        <v>30</v>
      </c>
      <c r="F27" s="72" t="s">
        <v>32</v>
      </c>
      <c r="G27" s="70"/>
      <c r="H27" s="70"/>
      <c r="I27" s="70"/>
      <c r="J27" s="70"/>
      <c r="K27" s="70"/>
      <c r="L27" s="70"/>
      <c r="M27" s="57"/>
      <c r="N27" s="18"/>
      <c r="O27" s="8"/>
    </row>
    <row r="28" spans="2:15" ht="48" customHeight="1" x14ac:dyDescent="0.25">
      <c r="B28" s="49"/>
      <c r="C28" s="16"/>
      <c r="D28" s="18"/>
      <c r="E28" s="70"/>
      <c r="F28" s="71"/>
      <c r="G28" s="73" t="s">
        <v>33</v>
      </c>
      <c r="H28" s="74" t="s">
        <v>38</v>
      </c>
      <c r="I28" s="70"/>
      <c r="J28" s="70"/>
      <c r="K28" s="70"/>
      <c r="L28" s="70"/>
      <c r="M28" s="57"/>
      <c r="N28" s="18"/>
      <c r="O28" s="8"/>
    </row>
    <row r="29" spans="2:15" x14ac:dyDescent="0.25">
      <c r="B29" s="49"/>
      <c r="C29" s="16"/>
      <c r="D29" s="18"/>
      <c r="E29" s="70"/>
      <c r="F29" s="70"/>
      <c r="G29" s="71" t="s">
        <v>28</v>
      </c>
      <c r="H29" s="75">
        <v>0</v>
      </c>
      <c r="I29" s="70"/>
      <c r="J29" s="70"/>
      <c r="K29" s="70" t="s">
        <v>48</v>
      </c>
      <c r="L29" s="70"/>
      <c r="M29" s="57"/>
      <c r="N29" s="18"/>
      <c r="O29" s="8"/>
    </row>
    <row r="30" spans="2:15" x14ac:dyDescent="0.25">
      <c r="B30" s="49"/>
      <c r="C30" s="16"/>
      <c r="D30" s="18"/>
      <c r="E30" s="70"/>
      <c r="F30" s="70"/>
      <c r="G30" s="71" t="s">
        <v>34</v>
      </c>
      <c r="H30" s="75">
        <v>0.25</v>
      </c>
      <c r="I30" s="70"/>
      <c r="J30" s="70"/>
      <c r="K30" s="70" t="s">
        <v>49</v>
      </c>
      <c r="L30" s="70"/>
      <c r="M30" s="58" t="str" cm="1">
        <f t="array" ref="M30">IF(M14="","",(_xlfn.IFS(M14&lt;=0.2,0,M14&lt;=0.5,(M12*0.25),M14&lt;=0.7,(M12*0.45),M14&lt;=0.9,(M12*0.6))))</f>
        <v/>
      </c>
      <c r="N30" s="28"/>
      <c r="O30" s="8"/>
    </row>
    <row r="31" spans="2:15" x14ac:dyDescent="0.25">
      <c r="B31" s="49"/>
      <c r="C31" s="16"/>
      <c r="D31" s="18"/>
      <c r="E31" s="70"/>
      <c r="F31" s="70"/>
      <c r="G31" s="71" t="s">
        <v>35</v>
      </c>
      <c r="H31" s="75">
        <v>0.45</v>
      </c>
      <c r="I31" s="70"/>
      <c r="J31" s="70"/>
      <c r="K31" s="70" t="s">
        <v>50</v>
      </c>
      <c r="L31" s="70"/>
      <c r="M31" s="59"/>
      <c r="N31" s="16"/>
      <c r="O31" s="8"/>
    </row>
    <row r="32" spans="2:15" x14ac:dyDescent="0.25">
      <c r="B32" s="49"/>
      <c r="C32" s="16"/>
      <c r="D32" s="18"/>
      <c r="E32" s="70"/>
      <c r="F32" s="70"/>
      <c r="G32" s="71" t="s">
        <v>36</v>
      </c>
      <c r="H32" s="75">
        <v>0.6</v>
      </c>
      <c r="I32" s="70"/>
      <c r="J32" s="70"/>
      <c r="K32" s="70" t="s">
        <v>51</v>
      </c>
      <c r="L32" s="70"/>
      <c r="M32" s="57"/>
      <c r="N32" s="18"/>
      <c r="O32" s="8"/>
    </row>
    <row r="33" spans="2:15" x14ac:dyDescent="0.25">
      <c r="B33" s="49"/>
      <c r="C33" s="16"/>
      <c r="D33" s="18"/>
      <c r="E33" s="71" t="s">
        <v>31</v>
      </c>
      <c r="F33" s="70"/>
      <c r="G33" s="70" t="s">
        <v>47</v>
      </c>
      <c r="H33" s="70"/>
      <c r="I33" s="70"/>
      <c r="J33" s="70"/>
      <c r="K33" s="70"/>
      <c r="L33" s="70"/>
      <c r="M33" s="77" t="str">
        <f>IF(M30="","",(M30+M26))</f>
        <v/>
      </c>
      <c r="N33" s="25"/>
      <c r="O33" s="8"/>
    </row>
    <row r="34" spans="2:15" ht="9" customHeight="1" x14ac:dyDescent="0.25">
      <c r="B34" s="49"/>
      <c r="C34" s="16"/>
      <c r="D34" s="18"/>
      <c r="E34" s="16"/>
      <c r="F34" s="16"/>
      <c r="G34" s="16"/>
      <c r="H34" s="16"/>
      <c r="I34" s="16"/>
      <c r="J34" s="16"/>
      <c r="K34" s="16"/>
      <c r="L34" s="16"/>
      <c r="M34" s="28"/>
      <c r="N34" s="28"/>
      <c r="O34" s="8"/>
    </row>
    <row r="35" spans="2:15" x14ac:dyDescent="0.25">
      <c r="B35" s="49"/>
      <c r="C35" s="16"/>
      <c r="D35" s="29" t="s">
        <v>42</v>
      </c>
      <c r="E35" s="18"/>
      <c r="F35" s="18"/>
      <c r="G35" s="16"/>
      <c r="H35" s="16"/>
      <c r="I35" s="16"/>
      <c r="J35" s="16"/>
      <c r="K35" s="16"/>
      <c r="L35" s="16"/>
      <c r="M35" s="16"/>
      <c r="N35" s="16"/>
      <c r="O35" s="8"/>
    </row>
    <row r="36" spans="2:15" ht="10.5" customHeight="1" x14ac:dyDescent="0.25">
      <c r="B36" s="49"/>
      <c r="C36" s="16"/>
      <c r="D36" s="29"/>
      <c r="E36" s="18"/>
      <c r="F36" s="18"/>
      <c r="G36" s="16"/>
      <c r="H36" s="16"/>
      <c r="I36" s="16"/>
      <c r="J36" s="16"/>
      <c r="K36" s="16"/>
      <c r="L36" s="16"/>
      <c r="M36" s="16"/>
      <c r="N36" s="16"/>
      <c r="O36" s="8"/>
    </row>
    <row r="37" spans="2:15" x14ac:dyDescent="0.25">
      <c r="B37" s="49"/>
      <c r="C37" s="16"/>
      <c r="D37" s="18" t="s">
        <v>29</v>
      </c>
      <c r="E37" s="61">
        <v>3</v>
      </c>
      <c r="F37" s="30"/>
      <c r="G37" s="16" t="s">
        <v>8</v>
      </c>
      <c r="H37" s="16"/>
      <c r="I37" s="16"/>
      <c r="J37" s="16" t="s">
        <v>30</v>
      </c>
      <c r="K37" s="60">
        <v>15</v>
      </c>
      <c r="L37" s="16" t="s">
        <v>9</v>
      </c>
      <c r="M37" s="16"/>
      <c r="N37" s="16"/>
      <c r="O37" s="8"/>
    </row>
    <row r="38" spans="2:15" ht="5.25" customHeight="1" x14ac:dyDescent="0.25">
      <c r="B38" s="49"/>
      <c r="C38" s="17"/>
      <c r="D38" s="18"/>
      <c r="E38" s="16"/>
      <c r="F38" s="16"/>
      <c r="G38" s="16"/>
      <c r="H38" s="16"/>
      <c r="I38" s="16"/>
      <c r="J38" s="16"/>
      <c r="K38" s="16"/>
      <c r="L38" s="16"/>
      <c r="M38" s="16"/>
      <c r="N38" s="16"/>
      <c r="O38" s="8"/>
    </row>
    <row r="39" spans="2:15" ht="36.75" customHeight="1" x14ac:dyDescent="0.25">
      <c r="B39" s="49"/>
      <c r="C39" s="16"/>
      <c r="D39" s="85" t="s">
        <v>56</v>
      </c>
      <c r="E39" s="85"/>
      <c r="F39" s="85"/>
      <c r="G39" s="85"/>
      <c r="H39" s="85"/>
      <c r="I39" s="85"/>
      <c r="J39" s="85"/>
      <c r="K39" s="85"/>
      <c r="L39" s="85"/>
      <c r="M39" s="85"/>
      <c r="N39" s="85"/>
      <c r="O39" s="8"/>
    </row>
    <row r="40" spans="2:15" ht="9" customHeight="1" x14ac:dyDescent="0.25">
      <c r="B40" s="49"/>
      <c r="C40" s="16"/>
      <c r="D40" s="18"/>
      <c r="E40" s="17"/>
      <c r="F40" s="17"/>
      <c r="G40" s="16"/>
      <c r="H40" s="16"/>
      <c r="I40" s="16"/>
      <c r="J40" s="16"/>
      <c r="K40" s="16"/>
      <c r="L40" s="16"/>
      <c r="M40" s="16"/>
      <c r="N40" s="16"/>
      <c r="O40" s="8"/>
    </row>
    <row r="41" spans="2:15" ht="14.25" customHeight="1" x14ac:dyDescent="0.25">
      <c r="B41" s="49"/>
      <c r="C41" s="16"/>
      <c r="D41" s="44" t="s">
        <v>29</v>
      </c>
      <c r="E41" s="80" t="str">
        <f>IF(M23="","",(MIN(M23,E37)))</f>
        <v/>
      </c>
      <c r="F41" s="32"/>
      <c r="G41" s="27" t="s">
        <v>8</v>
      </c>
      <c r="H41" s="27"/>
      <c r="I41" s="27"/>
      <c r="J41" s="27" t="s">
        <v>30</v>
      </c>
      <c r="K41" s="81" t="str">
        <f>IF(M33="","",(MIN(M33,K37)))</f>
        <v/>
      </c>
      <c r="L41" s="27" t="s">
        <v>9</v>
      </c>
      <c r="M41" s="82"/>
      <c r="N41" s="27"/>
      <c r="O41" s="8"/>
    </row>
    <row r="42" spans="2:15" ht="46.5" customHeight="1" x14ac:dyDescent="0.25">
      <c r="B42" s="49"/>
      <c r="C42" s="45"/>
      <c r="D42" s="46"/>
      <c r="E42" s="83"/>
      <c r="F42" s="83"/>
      <c r="G42" s="45"/>
      <c r="H42" s="45"/>
      <c r="I42" s="45"/>
      <c r="J42" s="45"/>
      <c r="K42" s="83"/>
      <c r="L42" s="45"/>
      <c r="M42" s="45"/>
      <c r="N42" s="45"/>
      <c r="O42" s="8"/>
    </row>
    <row r="43" spans="2:15" x14ac:dyDescent="0.25">
      <c r="B43" s="49"/>
      <c r="C43" s="34" t="s">
        <v>44</v>
      </c>
      <c r="D43" s="35"/>
      <c r="E43" s="36"/>
      <c r="F43" s="36"/>
      <c r="G43" s="36"/>
      <c r="H43" s="36"/>
      <c r="I43" s="36"/>
      <c r="J43" s="36"/>
      <c r="K43" s="36"/>
      <c r="L43" s="36"/>
      <c r="M43" s="36"/>
      <c r="N43" s="36"/>
      <c r="O43" s="8"/>
    </row>
    <row r="44" spans="2:15" ht="25.5" customHeight="1" x14ac:dyDescent="0.25">
      <c r="B44" s="49"/>
      <c r="C44" s="16"/>
      <c r="D44" s="29" t="s">
        <v>57</v>
      </c>
      <c r="E44" s="37"/>
      <c r="F44" s="37"/>
      <c r="G44" s="37"/>
      <c r="H44" s="37"/>
      <c r="I44" s="16"/>
      <c r="J44" s="16"/>
      <c r="K44" s="16"/>
      <c r="L44" s="16"/>
      <c r="M44" s="16"/>
      <c r="N44" s="16"/>
      <c r="O44" s="8"/>
    </row>
    <row r="45" spans="2:15" x14ac:dyDescent="0.25">
      <c r="B45" s="49"/>
      <c r="C45" s="16"/>
      <c r="D45" s="18"/>
      <c r="E45" s="16"/>
      <c r="F45" s="16"/>
      <c r="G45" s="16"/>
      <c r="H45" s="16"/>
      <c r="I45" s="16"/>
      <c r="J45" s="16"/>
      <c r="K45" s="27"/>
      <c r="L45" s="16"/>
      <c r="M45" s="16"/>
      <c r="N45" s="16"/>
      <c r="O45" s="8"/>
    </row>
    <row r="46" spans="2:15" x14ac:dyDescent="0.25">
      <c r="B46" s="49"/>
      <c r="C46" s="16"/>
      <c r="D46" s="18"/>
      <c r="E46" s="38"/>
      <c r="F46" s="39"/>
      <c r="G46" s="16" t="s">
        <v>10</v>
      </c>
      <c r="H46" s="16"/>
      <c r="I46" s="16"/>
      <c r="J46" s="16"/>
      <c r="K46" s="38"/>
      <c r="L46" s="16" t="s">
        <v>11</v>
      </c>
      <c r="M46" s="16"/>
      <c r="N46" s="16"/>
      <c r="O46" s="8"/>
    </row>
    <row r="47" spans="2:15" x14ac:dyDescent="0.25">
      <c r="B47" s="49"/>
      <c r="C47" s="16"/>
      <c r="D47" s="18"/>
      <c r="E47" s="38"/>
      <c r="F47" s="39"/>
      <c r="G47" s="16" t="s">
        <v>12</v>
      </c>
      <c r="H47" s="16"/>
      <c r="I47" s="16"/>
      <c r="J47" s="16"/>
      <c r="K47" s="38"/>
      <c r="L47" s="16" t="s">
        <v>13</v>
      </c>
      <c r="M47" s="16"/>
      <c r="N47" s="16"/>
      <c r="O47" s="8"/>
    </row>
    <row r="48" spans="2:15" ht="29.25" customHeight="1" x14ac:dyDescent="0.25">
      <c r="B48" s="49"/>
      <c r="C48" s="16"/>
      <c r="D48" s="18"/>
      <c r="E48" s="16"/>
      <c r="F48" s="16"/>
      <c r="G48" s="16"/>
      <c r="H48" s="16"/>
      <c r="I48" s="16"/>
      <c r="J48" s="16"/>
      <c r="K48" s="16"/>
      <c r="L48" s="16"/>
      <c r="M48" s="16"/>
      <c r="N48" s="16"/>
      <c r="O48" s="8"/>
    </row>
    <row r="49" spans="2:15" x14ac:dyDescent="0.25">
      <c r="B49" s="49"/>
      <c r="C49" s="16"/>
      <c r="D49" s="29" t="s">
        <v>58</v>
      </c>
      <c r="E49" s="16"/>
      <c r="F49" s="16"/>
      <c r="G49" s="29"/>
      <c r="H49" s="29"/>
      <c r="I49" s="29"/>
      <c r="J49" s="29"/>
      <c r="K49" s="37"/>
      <c r="L49" s="37"/>
      <c r="M49" s="37"/>
      <c r="N49" s="37"/>
      <c r="O49" s="8"/>
    </row>
    <row r="50" spans="2:15" x14ac:dyDescent="0.25">
      <c r="B50" s="49"/>
      <c r="C50" s="16"/>
      <c r="D50" s="29"/>
      <c r="E50" s="16"/>
      <c r="F50" s="16"/>
      <c r="G50" s="29"/>
      <c r="H50" s="29"/>
      <c r="I50" s="29"/>
      <c r="J50" s="29"/>
      <c r="K50" s="37"/>
      <c r="L50" s="37"/>
      <c r="M50" s="37"/>
      <c r="N50" s="37"/>
      <c r="O50" s="8"/>
    </row>
    <row r="51" spans="2:15" x14ac:dyDescent="0.25">
      <c r="B51" s="49"/>
      <c r="C51" s="16"/>
      <c r="D51" s="18" t="s">
        <v>29</v>
      </c>
      <c r="E51" s="61" t="str">
        <f>IF((AND(E46="",E47="")),"",(IF((SUM(E46, E47)&gt;E41),"Over Limit", SUM(E46,E47))))</f>
        <v/>
      </c>
      <c r="F51" s="30"/>
      <c r="G51" s="29" t="s">
        <v>14</v>
      </c>
      <c r="H51" s="29"/>
      <c r="I51" s="29"/>
      <c r="J51" s="16" t="s">
        <v>30</v>
      </c>
      <c r="K51" s="60" t="str">
        <f>IF((AND(K46="",K47="")),"",(IF((SUM(K46, K47)&gt;K41),"Over Limit", SUM(K46,K47))))</f>
        <v/>
      </c>
      <c r="L51" s="29" t="s">
        <v>15</v>
      </c>
      <c r="M51" s="29"/>
      <c r="N51" s="29"/>
      <c r="O51" s="8"/>
    </row>
    <row r="52" spans="2:15" ht="49.5" customHeight="1" x14ac:dyDescent="0.25">
      <c r="B52" s="49"/>
      <c r="C52" s="16"/>
      <c r="D52" s="18"/>
      <c r="E52" s="16"/>
      <c r="F52" s="16"/>
      <c r="G52" s="16"/>
      <c r="H52" s="16"/>
      <c r="I52" s="16"/>
      <c r="J52" s="16"/>
      <c r="K52" s="16"/>
      <c r="L52" s="16"/>
      <c r="M52" s="16"/>
      <c r="N52" s="16"/>
      <c r="O52" s="8"/>
    </row>
    <row r="53" spans="2:15" x14ac:dyDescent="0.25">
      <c r="B53" s="49"/>
      <c r="C53" s="34" t="s">
        <v>45</v>
      </c>
      <c r="D53" s="35"/>
      <c r="E53" s="36"/>
      <c r="F53" s="36"/>
      <c r="G53" s="36"/>
      <c r="H53" s="36"/>
      <c r="I53" s="36"/>
      <c r="J53" s="36"/>
      <c r="K53" s="36"/>
      <c r="L53" s="36"/>
      <c r="M53" s="36"/>
      <c r="N53" s="36"/>
      <c r="O53" s="8"/>
    </row>
    <row r="54" spans="2:15" ht="26.25" customHeight="1" x14ac:dyDescent="0.25">
      <c r="B54" s="49"/>
      <c r="C54" s="40"/>
      <c r="D54" s="29" t="s">
        <v>59</v>
      </c>
      <c r="E54" s="29"/>
      <c r="F54" s="29"/>
      <c r="G54" s="29"/>
      <c r="H54" s="29"/>
      <c r="I54" s="29"/>
      <c r="J54" s="27"/>
      <c r="K54" s="27"/>
      <c r="L54" s="27"/>
      <c r="M54" s="27"/>
      <c r="N54" s="27"/>
      <c r="O54" s="8"/>
    </row>
    <row r="55" spans="2:15" ht="22.5" customHeight="1" x14ac:dyDescent="0.25">
      <c r="B55" s="49"/>
      <c r="C55" s="40"/>
      <c r="D55" s="41"/>
      <c r="E55" s="41"/>
      <c r="F55" s="41"/>
      <c r="G55" s="41"/>
      <c r="H55" s="41"/>
      <c r="I55" s="41"/>
      <c r="J55" s="27"/>
      <c r="K55" s="27"/>
      <c r="L55" s="27"/>
      <c r="M55" s="27"/>
      <c r="N55" s="27"/>
      <c r="O55" s="8"/>
    </row>
    <row r="56" spans="2:15" x14ac:dyDescent="0.25">
      <c r="B56" s="49"/>
      <c r="C56" s="40"/>
      <c r="D56" s="18"/>
      <c r="E56" s="42"/>
      <c r="F56" s="43"/>
      <c r="G56" s="16" t="s">
        <v>16</v>
      </c>
      <c r="H56" s="16"/>
      <c r="I56" s="16"/>
      <c r="J56" s="16"/>
      <c r="K56" s="27"/>
      <c r="L56" s="27"/>
      <c r="M56" s="27"/>
      <c r="N56" s="27"/>
      <c r="O56" s="8"/>
    </row>
    <row r="57" spans="2:15" x14ac:dyDescent="0.25">
      <c r="B57" s="49"/>
      <c r="C57" s="40"/>
      <c r="D57" s="44"/>
      <c r="E57" s="42"/>
      <c r="F57" s="43"/>
      <c r="G57" s="16" t="s">
        <v>17</v>
      </c>
      <c r="H57" s="16"/>
      <c r="I57" s="16"/>
      <c r="J57" s="16"/>
      <c r="K57" s="27"/>
      <c r="L57" s="27"/>
      <c r="M57" s="27"/>
      <c r="N57" s="27"/>
      <c r="O57" s="8"/>
    </row>
    <row r="58" spans="2:15" x14ac:dyDescent="0.25">
      <c r="B58" s="49"/>
      <c r="C58" s="40"/>
      <c r="D58" s="43"/>
      <c r="E58" s="45"/>
      <c r="F58" s="45"/>
      <c r="G58" s="45"/>
      <c r="H58" s="45"/>
      <c r="I58" s="45"/>
      <c r="J58" s="27"/>
      <c r="K58" s="27"/>
      <c r="L58" s="27"/>
      <c r="M58" s="27"/>
      <c r="N58" s="27"/>
      <c r="O58" s="8"/>
    </row>
    <row r="59" spans="2:15" x14ac:dyDescent="0.25">
      <c r="B59" s="49"/>
      <c r="C59" s="16"/>
      <c r="D59" s="18" t="s">
        <v>29</v>
      </c>
      <c r="E59" s="33" t="str">
        <f>+IF(AND(E56="",E57=""),"",(IF((SUM(E56,E57)&lt;&gt;E51),"Error",(SUM(E56,E57)))))</f>
        <v/>
      </c>
      <c r="F59" s="33"/>
      <c r="G59" s="17" t="s">
        <v>18</v>
      </c>
      <c r="H59" s="16"/>
      <c r="I59" s="16"/>
      <c r="J59" s="16"/>
      <c r="K59" s="16"/>
      <c r="L59" s="16"/>
      <c r="M59" s="16"/>
      <c r="N59" s="16"/>
      <c r="O59" s="8"/>
    </row>
    <row r="60" spans="2:15" x14ac:dyDescent="0.25">
      <c r="B60" s="49"/>
      <c r="C60" s="16"/>
      <c r="D60" s="18"/>
      <c r="E60" s="16"/>
      <c r="F60" s="16"/>
      <c r="G60" s="16"/>
      <c r="H60" s="16"/>
      <c r="I60" s="16"/>
      <c r="J60" s="16"/>
      <c r="K60" s="16"/>
      <c r="L60" s="16"/>
      <c r="M60" s="16"/>
      <c r="N60" s="16"/>
      <c r="O60" s="8"/>
    </row>
    <row r="61" spans="2:15" x14ac:dyDescent="0.25">
      <c r="B61" s="49"/>
      <c r="C61" s="16"/>
      <c r="D61" s="29" t="s">
        <v>60</v>
      </c>
      <c r="E61" s="16"/>
      <c r="F61" s="16"/>
      <c r="G61" s="16"/>
      <c r="H61" s="16"/>
      <c r="I61" s="16"/>
      <c r="J61" s="16"/>
      <c r="K61" s="16"/>
      <c r="L61" s="16"/>
      <c r="M61" s="16"/>
      <c r="N61" s="16"/>
      <c r="O61" s="8"/>
    </row>
    <row r="62" spans="2:15" x14ac:dyDescent="0.25">
      <c r="B62" s="49"/>
      <c r="C62" s="16"/>
      <c r="D62" s="18"/>
      <c r="E62" s="16"/>
      <c r="F62" s="16"/>
      <c r="G62" s="16"/>
      <c r="H62" s="16"/>
      <c r="I62" s="16"/>
      <c r="J62" s="16"/>
      <c r="K62" s="16"/>
      <c r="L62" s="16"/>
      <c r="M62" s="16"/>
      <c r="N62" s="16"/>
      <c r="O62" s="8"/>
    </row>
    <row r="63" spans="2:15" x14ac:dyDescent="0.25">
      <c r="B63" s="49"/>
      <c r="C63" s="16"/>
      <c r="D63" s="18" t="s">
        <v>29</v>
      </c>
      <c r="E63" s="46" t="str">
        <f>IF(E56="","",E56*3)</f>
        <v/>
      </c>
      <c r="F63" s="44"/>
      <c r="G63" s="16" t="s">
        <v>19</v>
      </c>
      <c r="H63" s="16"/>
      <c r="I63" s="16"/>
      <c r="J63" s="16"/>
      <c r="K63" s="16"/>
      <c r="L63" s="16"/>
      <c r="M63" s="16"/>
      <c r="N63" s="16"/>
      <c r="O63" s="8"/>
    </row>
    <row r="64" spans="2:15" x14ac:dyDescent="0.25">
      <c r="B64" s="49"/>
      <c r="C64" s="16"/>
      <c r="D64" s="18" t="s">
        <v>30</v>
      </c>
      <c r="E64" s="46" t="str">
        <f>IF(E57="","",E57*2)</f>
        <v/>
      </c>
      <c r="F64" s="44"/>
      <c r="G64" s="16" t="s">
        <v>20</v>
      </c>
      <c r="H64" s="16"/>
      <c r="I64" s="16"/>
      <c r="J64" s="16"/>
      <c r="K64" s="16"/>
      <c r="L64" s="16"/>
      <c r="M64" s="16"/>
      <c r="N64" s="16"/>
      <c r="O64" s="8"/>
    </row>
    <row r="65" spans="2:15" x14ac:dyDescent="0.25">
      <c r="B65" s="49"/>
      <c r="C65" s="16"/>
      <c r="D65" s="18"/>
      <c r="E65" s="16"/>
      <c r="F65" s="16"/>
      <c r="G65" s="16"/>
      <c r="H65" s="16"/>
      <c r="I65" s="16"/>
      <c r="J65" s="16"/>
      <c r="K65" s="16"/>
      <c r="L65" s="16"/>
      <c r="M65" s="16"/>
      <c r="N65" s="16"/>
      <c r="O65" s="8"/>
    </row>
    <row r="66" spans="2:15" x14ac:dyDescent="0.25">
      <c r="B66" s="49"/>
      <c r="C66" s="16"/>
      <c r="D66" s="18" t="s">
        <v>31</v>
      </c>
      <c r="E66" s="31" t="str">
        <f>IF(AND(E63="",E64=""),"",+SUM(E63:E64))</f>
        <v/>
      </c>
      <c r="F66" s="32"/>
      <c r="G66" s="17" t="s">
        <v>21</v>
      </c>
      <c r="H66" s="16"/>
      <c r="I66" s="16"/>
      <c r="J66" s="16"/>
      <c r="K66" s="16"/>
      <c r="L66" s="16"/>
      <c r="M66" s="16"/>
      <c r="N66" s="16"/>
      <c r="O66" s="8"/>
    </row>
    <row r="67" spans="2:15" ht="15.75" thickBot="1" x14ac:dyDescent="0.3">
      <c r="B67" s="49"/>
      <c r="C67" s="47"/>
      <c r="D67" s="48"/>
      <c r="E67" s="47"/>
      <c r="F67" s="47"/>
      <c r="G67" s="47"/>
      <c r="H67" s="47"/>
      <c r="I67" s="47"/>
      <c r="J67" s="47"/>
      <c r="K67" s="47"/>
      <c r="L67" s="47"/>
      <c r="M67" s="47"/>
      <c r="N67" s="47"/>
      <c r="O67" s="8"/>
    </row>
    <row r="68" spans="2:15" ht="10.5" customHeight="1" thickTop="1" x14ac:dyDescent="0.25">
      <c r="B68" s="49"/>
      <c r="C68" s="16"/>
      <c r="D68" s="18"/>
      <c r="E68" s="16"/>
      <c r="F68" s="16"/>
      <c r="G68" s="16"/>
      <c r="H68" s="16"/>
      <c r="I68" s="16"/>
      <c r="J68" s="16"/>
      <c r="K68" s="16"/>
      <c r="L68" s="16"/>
      <c r="M68" s="16"/>
      <c r="N68" s="16"/>
      <c r="O68" s="8"/>
    </row>
    <row r="69" spans="2:15" ht="18" customHeight="1" thickBot="1" x14ac:dyDescent="0.3">
      <c r="B69" s="9"/>
      <c r="C69" s="10"/>
      <c r="D69" s="11"/>
      <c r="E69" s="10"/>
      <c r="F69" s="10"/>
      <c r="G69" s="10"/>
      <c r="H69" s="10"/>
      <c r="I69" s="10"/>
      <c r="J69" s="10"/>
      <c r="K69" s="10"/>
      <c r="L69" s="10"/>
      <c r="M69" s="10"/>
      <c r="N69" s="10"/>
      <c r="O69" s="12"/>
    </row>
    <row r="70" spans="2:15" ht="15.75" thickTop="1" x14ac:dyDescent="0.25"/>
  </sheetData>
  <mergeCells count="4">
    <mergeCell ref="C2:N2"/>
    <mergeCell ref="D39:N39"/>
    <mergeCell ref="C3:N3"/>
    <mergeCell ref="C4:N4"/>
  </mergeCells>
  <printOptions horizontalCentered="1"/>
  <pageMargins left="0.25" right="0.25" top="0.75" bottom="0.75" header="0.3" footer="0.3"/>
  <pageSetup scale="93"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uthor0 xmlns="74957d8f-4c1b-4d17-8f29-9da716fc1088">
      <UserInfo>
        <DisplayName/>
        <AccountId xsi:nil="true"/>
        <AccountType/>
      </UserInfo>
    </Author0>
    <lcf76f155ced4ddcb4097134ff3c332f xmlns="74957d8f-4c1b-4d17-8f29-9da716fc1088">
      <Terms xmlns="http://schemas.microsoft.com/office/infopath/2007/PartnerControls"/>
    </lcf76f155ced4ddcb4097134ff3c332f>
    <TaxCatchAll xmlns="c9e60429-3073-47a3-9bf8-27645aff9dc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5FB2A5E7758204D96A6553712FD7839" ma:contentTypeVersion="19" ma:contentTypeDescription="Create a new document." ma:contentTypeScope="" ma:versionID="5d691ecc1dc258f6aae855ab6f801f65">
  <xsd:schema xmlns:xsd="http://www.w3.org/2001/XMLSchema" xmlns:xs="http://www.w3.org/2001/XMLSchema" xmlns:p="http://schemas.microsoft.com/office/2006/metadata/properties" xmlns:ns2="c9e60429-3073-47a3-9bf8-27645aff9dc1" xmlns:ns3="74957d8f-4c1b-4d17-8f29-9da716fc1088" targetNamespace="http://schemas.microsoft.com/office/2006/metadata/properties" ma:root="true" ma:fieldsID="539c43dd01f55f6ab5238e8321612ce3" ns2:_="" ns3:_="">
    <xsd:import namespace="c9e60429-3073-47a3-9bf8-27645aff9dc1"/>
    <xsd:import namespace="74957d8f-4c1b-4d17-8f29-9da716fc108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Author0" minOccurs="0"/>
                <xsd:element ref="ns3:MediaServiceDateTaken" minOccurs="0"/>
                <xsd:element ref="ns3:MediaLengthInSeconds" minOccurs="0"/>
                <xsd:element ref="ns3:MediaServiceObjectDetectorVersions" minOccurs="0"/>
                <xsd:element ref="ns3:MediaServiceSearchProperties" minOccurs="0"/>
                <xsd:element ref="ns3:lcf76f155ced4ddcb4097134ff3c332f" minOccurs="0"/>
                <xsd:element ref="ns2:TaxCatchAll"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e60429-3073-47a3-9bf8-27645aff9dc1"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TaxCatchAll" ma:index="22" nillable="true" ma:displayName="Taxonomy Catch All Column" ma:hidden="true" ma:list="{c6314f4f-ac54-402f-a2ab-72d7e6f2634b}" ma:internalName="TaxCatchAll" ma:showField="CatchAllData" ma:web="c9e60429-3073-47a3-9bf8-27645aff9dc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4957d8f-4c1b-4d17-8f29-9da716fc1088"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Author0" ma:index="15" nillable="true" ma:displayName="Author" ma:format="Dropdown" ma:list="UserInfo" ma:SharePointGroup="0" ma:internalName="Author0">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39e25b7-0a97-41c9-a156-d5f306235689"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element name="MediaServiceLocation" ma:index="24"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92FCDB4-E877-4720-9925-1D137CD1AE69}">
  <ds:schemaRefs>
    <ds:schemaRef ds:uri="c9e60429-3073-47a3-9bf8-27645aff9dc1"/>
    <ds:schemaRef ds:uri="74957d8f-4c1b-4d17-8f29-9da716fc1088"/>
    <ds:schemaRef ds:uri="http://www.w3.org/XML/1998/namespace"/>
    <ds:schemaRef ds:uri="http://schemas.microsoft.com/office/infopath/2007/PartnerControls"/>
    <ds:schemaRef ds:uri="http://purl.org/dc/dcmitype/"/>
    <ds:schemaRef ds:uri="http://schemas.openxmlformats.org/package/2006/metadata/core-properties"/>
    <ds:schemaRef ds:uri="http://schemas.microsoft.com/office/2006/documentManagement/types"/>
    <ds:schemaRef ds:uri="http://purl.org/dc/elements/1.1/"/>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2EF90A86-0EE5-4832-9346-40F629B21E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e60429-3073-47a3-9bf8-27645aff9dc1"/>
    <ds:schemaRef ds:uri="74957d8f-4c1b-4d17-8f29-9da716fc10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E0F2D9C-E69D-40E1-9BED-564DB85B1A0F}">
  <ds:schemaRefs>
    <ds:schemaRef ds:uri="http://schemas.microsoft.com/sharepoint/v3/contenttype/forms"/>
  </ds:schemaRefs>
</ds:datastoreItem>
</file>

<file path=docMetadata/LabelInfo.xml><?xml version="1.0" encoding="utf-8"?>
<clbl:labelList xmlns:clbl="http://schemas.microsoft.com/office/2020/mipLabelMetadata">
  <clbl:label id="{f46cb8ea-7900-4d10-8ceb-80e8c1c81ee7}" enabled="0" method="" siteId="{f46cb8ea-7900-4d10-8ceb-80e8c1c81ee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Sheeley, Scott E (DEC)</dc:creator>
  <cp:keywords/>
  <dc:description/>
  <cp:lastModifiedBy>Sing-Wai, Shannon T (DEC)</cp:lastModifiedBy>
  <cp:revision/>
  <cp:lastPrinted>2025-11-10T17:39:15Z</cp:lastPrinted>
  <dcterms:created xsi:type="dcterms:W3CDTF">2024-12-09T12:53:18Z</dcterms:created>
  <dcterms:modified xsi:type="dcterms:W3CDTF">2025-11-19T14:58:35Z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0x01010055FB2A5E7758204D96A6553712FD7839</vt:lpwstr>
  </property>
  <property fmtid="{D5CDD505-2E9C-101B-9397-08002B2CF9AE}" pid="3" name="MediaServiceImageTags">
    <vt:lpwstr/>
  </property>
</Properties>
</file>